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/>
  <mc:AlternateContent xmlns:mc="http://schemas.openxmlformats.org/markup-compatibility/2006">
    <mc:Choice Requires="x15">
      <x15ac:absPath xmlns:x15ac="http://schemas.microsoft.com/office/spreadsheetml/2010/11/ac" url="/Users/gabrielrinnerthaler/OneDrive/Ordner Gabriel &amp; Simon/Artikel/S - MBC_Bev/Manuskripte/miR16/"/>
    </mc:Choice>
  </mc:AlternateContent>
  <bookViews>
    <workbookView xWindow="2320" yWindow="460" windowWidth="38580" windowHeight="15260" tabRatio="642"/>
  </bookViews>
  <sheets>
    <sheet name="Table S1 (Data)" sheetId="4" r:id="rId1"/>
    <sheet name="Table S2 (NormFinder)" sheetId="6" r:id="rId2"/>
    <sheet name="Table S3 (geNorm)" sheetId="8" r:id="rId3"/>
    <sheet name="Table S4 (Pvalues)" sheetId="9" r:id="rId4"/>
    <sheet name="Figure S1" sheetId="10" r:id="rId5"/>
    <sheet name="Figure S2" sheetId="11" r:id="rId6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4" l="1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M21" i="4"/>
  <c r="AN21" i="4"/>
  <c r="AO21" i="4"/>
  <c r="AP21" i="4"/>
  <c r="AQ21" i="4"/>
  <c r="AR21" i="4"/>
  <c r="AS21" i="4"/>
  <c r="AT21" i="4"/>
  <c r="AU21" i="4"/>
  <c r="AV21" i="4"/>
  <c r="AW21" i="4"/>
  <c r="AX21" i="4"/>
  <c r="AY21" i="4"/>
  <c r="AZ21" i="4"/>
  <c r="BA21" i="4"/>
  <c r="BB21" i="4"/>
  <c r="BC21" i="4"/>
  <c r="BD21" i="4"/>
  <c r="BE21" i="4"/>
  <c r="BF21" i="4"/>
  <c r="BG21" i="4"/>
  <c r="B21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M20" i="4"/>
  <c r="AN20" i="4"/>
  <c r="AO20" i="4"/>
  <c r="AP20" i="4"/>
  <c r="AQ20" i="4"/>
  <c r="AR20" i="4"/>
  <c r="AS20" i="4"/>
  <c r="AT20" i="4"/>
  <c r="AU20" i="4"/>
  <c r="AV20" i="4"/>
  <c r="AW20" i="4"/>
  <c r="AX20" i="4"/>
  <c r="AY20" i="4"/>
  <c r="AZ20" i="4"/>
  <c r="BA20" i="4"/>
  <c r="BB20" i="4"/>
  <c r="BC20" i="4"/>
  <c r="BD20" i="4"/>
  <c r="BE20" i="4"/>
  <c r="BF20" i="4"/>
  <c r="BG20" i="4"/>
  <c r="B20" i="4"/>
  <c r="BB19" i="4"/>
  <c r="BC19" i="4"/>
  <c r="BD19" i="4"/>
  <c r="BE19" i="4"/>
  <c r="BF19" i="4"/>
  <c r="BG19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19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M18" i="4"/>
  <c r="AN18" i="4"/>
  <c r="AO18" i="4"/>
  <c r="AP18" i="4"/>
  <c r="AQ18" i="4"/>
  <c r="AR18" i="4"/>
  <c r="AS18" i="4"/>
  <c r="AT18" i="4"/>
  <c r="AU18" i="4"/>
  <c r="AV18" i="4"/>
  <c r="AW18" i="4"/>
  <c r="AX18" i="4"/>
  <c r="AY18" i="4"/>
  <c r="AZ18" i="4"/>
  <c r="BA18" i="4"/>
  <c r="BB18" i="4"/>
  <c r="BC18" i="4"/>
  <c r="BD18" i="4"/>
  <c r="BE18" i="4"/>
  <c r="BF18" i="4"/>
  <c r="BG18" i="4"/>
  <c r="B18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17" i="4"/>
</calcChain>
</file>

<file path=xl/sharedStrings.xml><?xml version="1.0" encoding="utf-8"?>
<sst xmlns="http://schemas.openxmlformats.org/spreadsheetml/2006/main" count="401" uniqueCount="173">
  <si>
    <t>PRIM</t>
  </si>
  <si>
    <t>METAS</t>
  </si>
  <si>
    <t>HR+</t>
  </si>
  <si>
    <t>TNBC</t>
  </si>
  <si>
    <t>HER2+</t>
  </si>
  <si>
    <t>SOURCE</t>
  </si>
  <si>
    <t>STATUS</t>
  </si>
  <si>
    <t>MBC2</t>
  </si>
  <si>
    <t>MBC22</t>
  </si>
  <si>
    <t>MBC26</t>
  </si>
  <si>
    <t>MBC33</t>
  </si>
  <si>
    <t>MBC37</t>
  </si>
  <si>
    <t>MBC38</t>
  </si>
  <si>
    <t>MBC41</t>
  </si>
  <si>
    <t>MBC46</t>
  </si>
  <si>
    <t>MBC51</t>
  </si>
  <si>
    <t>MBC94</t>
  </si>
  <si>
    <t>MBC96</t>
  </si>
  <si>
    <t>MBC110</t>
  </si>
  <si>
    <t>MBC115</t>
  </si>
  <si>
    <t>MBC40</t>
  </si>
  <si>
    <t>MBC42</t>
  </si>
  <si>
    <t>MBC59</t>
  </si>
  <si>
    <t>MBC63</t>
  </si>
  <si>
    <t>MBC66</t>
  </si>
  <si>
    <t>MBC67</t>
  </si>
  <si>
    <t>MBC74</t>
  </si>
  <si>
    <t>MBC81</t>
  </si>
  <si>
    <t>MBC196</t>
  </si>
  <si>
    <t>MBC202</t>
  </si>
  <si>
    <t>MBC206</t>
  </si>
  <si>
    <t>MBC207</t>
  </si>
  <si>
    <t>MBC212</t>
  </si>
  <si>
    <t>MBC213</t>
  </si>
  <si>
    <t>MBC218</t>
  </si>
  <si>
    <t>MBC221</t>
  </si>
  <si>
    <t>MBC229</t>
  </si>
  <si>
    <t>MBC21</t>
  </si>
  <si>
    <t>MBC62</t>
  </si>
  <si>
    <t>MBC84</t>
  </si>
  <si>
    <t>MBC86</t>
  </si>
  <si>
    <t>MBC87</t>
  </si>
  <si>
    <t>MBC93</t>
  </si>
  <si>
    <t>MBC102</t>
  </si>
  <si>
    <t>MBC104</t>
  </si>
  <si>
    <t>MBC107</t>
  </si>
  <si>
    <t>MBC122</t>
  </si>
  <si>
    <t>MBC128</t>
  </si>
  <si>
    <t>MBC131</t>
  </si>
  <si>
    <t>MBC134</t>
  </si>
  <si>
    <t>MBC138</t>
  </si>
  <si>
    <t>MBC139</t>
  </si>
  <si>
    <t>MBC140</t>
  </si>
  <si>
    <t>MBC152</t>
  </si>
  <si>
    <t>MBC157</t>
  </si>
  <si>
    <t>MBC158</t>
  </si>
  <si>
    <t>MBC144</t>
  </si>
  <si>
    <t>MBC175</t>
  </si>
  <si>
    <t>MBC183</t>
  </si>
  <si>
    <t>MBC177</t>
  </si>
  <si>
    <t>MBC204</t>
  </si>
  <si>
    <t>MBC180</t>
  </si>
  <si>
    <t>MBC217</t>
  </si>
  <si>
    <t>MBC234</t>
  </si>
  <si>
    <t>MBC236</t>
  </si>
  <si>
    <t>U6snRNA</t>
  </si>
  <si>
    <t>hsa-miR-126-3p</t>
  </si>
  <si>
    <t>hsa-miR-29a-3p</t>
  </si>
  <si>
    <t>hsa-miR-199b-3p</t>
  </si>
  <si>
    <t>hsa-miR-222-3p</t>
  </si>
  <si>
    <t>hsa-miR-146a-5p</t>
  </si>
  <si>
    <t>hsa-miR-191-5p</t>
  </si>
  <si>
    <t>hsa-miR-150-5p</t>
  </si>
  <si>
    <t>hsa-miR-196b-5p</t>
  </si>
  <si>
    <t>hsa-miR-145-5p</t>
  </si>
  <si>
    <t>hsa-miR-628-5p</t>
  </si>
  <si>
    <t>hsa-miR-16-5p</t>
  </si>
  <si>
    <t>GroupDif</t>
  </si>
  <si>
    <t>GroupSD</t>
  </si>
  <si>
    <t>Stability</t>
  </si>
  <si>
    <t>Gene1</t>
  </si>
  <si>
    <t>Gene2</t>
  </si>
  <si>
    <t>Ordered</t>
  </si>
  <si>
    <t>PairOfGenes</t>
  </si>
  <si>
    <t>ALL (1 GROUP)</t>
  </si>
  <si>
    <t>PRIM + METAS</t>
  </si>
  <si>
    <t>IGroupSD.METAS</t>
  </si>
  <si>
    <t>IGroupSD.PRIM</t>
  </si>
  <si>
    <t>IGroupDif.METAS</t>
  </si>
  <si>
    <t>IGroupDif.PRIM</t>
  </si>
  <si>
    <t xml:space="preserve">12 HKMs </t>
  </si>
  <si>
    <t xml:space="preserve"> hsa-miR-146a-5p</t>
  </si>
  <si>
    <t xml:space="preserve"> hsa-miR-29a-3p</t>
  </si>
  <si>
    <t xml:space="preserve"> hsa-miR-191-5p</t>
  </si>
  <si>
    <t xml:space="preserve"> hsa-miR-222-3p</t>
  </si>
  <si>
    <t xml:space="preserve"> hsa-miR-16-5p</t>
  </si>
  <si>
    <t xml:space="preserve"> hsa-miR-199b-3p</t>
  </si>
  <si>
    <t xml:space="preserve"> U6snRNA</t>
  </si>
  <si>
    <t xml:space="preserve"> hsa-miR-145-5p</t>
  </si>
  <si>
    <t xml:space="preserve"> hsa-miR-150-5p</t>
  </si>
  <si>
    <t xml:space="preserve"> hsa-miR-196b-5p</t>
  </si>
  <si>
    <t xml:space="preserve"> hsa-miR-628-5p</t>
  </si>
  <si>
    <t xml:space="preserve">11 HKMs </t>
  </si>
  <si>
    <t xml:space="preserve">10 HKMs </t>
  </si>
  <si>
    <t xml:space="preserve">9 HKMs </t>
  </si>
  <si>
    <t xml:space="preserve">8 HKMs </t>
  </si>
  <si>
    <t xml:space="preserve">7 HKMs </t>
  </si>
  <si>
    <t xml:space="preserve">6 HKMs </t>
  </si>
  <si>
    <t xml:space="preserve">5 HKMs </t>
  </si>
  <si>
    <t xml:space="preserve">4 HKMs </t>
  </si>
  <si>
    <t xml:space="preserve"> hsa-miR-126-3p</t>
  </si>
  <si>
    <t xml:space="preserve">3 HKMs </t>
  </si>
  <si>
    <t xml:space="preserve">2 HKMs </t>
  </si>
  <si>
    <t>SAMPLE</t>
  </si>
  <si>
    <t>M2</t>
  </si>
  <si>
    <t>M3</t>
  </si>
  <si>
    <t>M4</t>
  </si>
  <si>
    <t>M5</t>
  </si>
  <si>
    <t>M6</t>
  </si>
  <si>
    <t xml:space="preserve">Variable with lowest stability (highest M value): hsa-miR-628-5p </t>
  </si>
  <si>
    <t xml:space="preserve">Variable with lowest stability (highest M value): hsa-miR-196b-5p </t>
  </si>
  <si>
    <t xml:space="preserve">Pairwise variation V11/10: 0.176012520167823 </t>
  </si>
  <si>
    <t xml:space="preserve">Variable with lowest stability (highest M value): hsa-miR-150-5p </t>
  </si>
  <si>
    <t xml:space="preserve">Variable with lowest stability (highest M value): U6snRNA </t>
  </si>
  <si>
    <t xml:space="preserve">Variable with lowest stability (highest M value): hsa-miR-199b-3p </t>
  </si>
  <si>
    <t xml:space="preserve">Variable with lowest stability (highest M value): hsa-miR-145-5p </t>
  </si>
  <si>
    <t xml:space="preserve">Variable with lowest stability (highest M value): hsa-miR-16-5p </t>
  </si>
  <si>
    <t xml:space="preserve">Variable with lowest stability (highest M value): hsa-miR-191-5p </t>
  </si>
  <si>
    <t xml:space="preserve">Variable with lowest stability (highest M value): hsa-miR-222-3p </t>
  </si>
  <si>
    <t xml:space="preserve">Variable with lowest stability (highest M value): hsa-miR-29a-3p </t>
  </si>
  <si>
    <t xml:space="preserve">Variable with lowest stability (highest M value): hsa-miR-146a-5p </t>
  </si>
  <si>
    <t>Average expression stability M: 1.777</t>
  </si>
  <si>
    <t>Pairwise variation V12/11: 0.161</t>
  </si>
  <si>
    <t>Average expression stability M: 1.683</t>
  </si>
  <si>
    <t>Average expression stability M: 1.567</t>
  </si>
  <si>
    <t>Pairwise variation V10/9: 0.156</t>
  </si>
  <si>
    <t>Average expression stability M: 1.501</t>
  </si>
  <si>
    <t>Pairwise variation V9/8: 0.169</t>
  </si>
  <si>
    <t>Average expression stability M: 1.423</t>
  </si>
  <si>
    <t>Pairwise variation V8/7: 0.171</t>
  </si>
  <si>
    <t>Average expression stability M: 1.356</t>
  </si>
  <si>
    <t>Pairwise variation V7/6: 0.197</t>
  </si>
  <si>
    <t>Average expression stability M: 1.260</t>
  </si>
  <si>
    <t>Pairwise variation V6/5: 0.191</t>
  </si>
  <si>
    <t>Average expression stability M: 1.209</t>
  </si>
  <si>
    <t>Pairwise variation V5/4: 0.224</t>
  </si>
  <si>
    <t>Average expression stability M: 1.140</t>
  </si>
  <si>
    <t>Pairwise variation V4/3: 0.264</t>
  </si>
  <si>
    <t>Average expression stability M: 1.062</t>
  </si>
  <si>
    <t>Pairwise variation V3/2: 0.317</t>
  </si>
  <si>
    <t>Average expression stability M: 1.025</t>
  </si>
  <si>
    <t>MIR</t>
  </si>
  <si>
    <t>adj P (BH)</t>
  </si>
  <si>
    <t>TNBC/HR+/HER2+</t>
  </si>
  <si>
    <t>SOURCE*</t>
  </si>
  <si>
    <t>STATUS**</t>
  </si>
  <si>
    <t>* Wilcoxon rank-sum test</t>
  </si>
  <si>
    <t>** Kruskal-Wallis test</t>
  </si>
  <si>
    <t>M2:  miR-126-3p| miR-146a-5p</t>
  </si>
  <si>
    <t>M3:  miR-126-3p| miR-146a-5p|miR-29a-3p</t>
  </si>
  <si>
    <t>M4:  miR-146a-5p|miR-29a-3p|miR-126-3p|miR-222-3p</t>
  </si>
  <si>
    <t>M5:  miR-126-3p| miR-146a-5p|miR-29a-3p| miR-222-3p| miR-191-5p</t>
  </si>
  <si>
    <t>M6:  miR-126-3p| miR-146a-5p|miR-29a-3p| miR-191-5p |miR-222-3p|miR-16-5p</t>
  </si>
  <si>
    <t>Table S2. Results from Normfinder analysis across primary sites (PRIM) and metastatic sites (METAS) (upper part) and  if PRIM and METAS considered as one group together (lower part)</t>
  </si>
  <si>
    <t>BH: p-values were adjusted based on the false discovery rate (FDR) according to the Benjamini-Hochberg procedure.</t>
  </si>
  <si>
    <t>PRIM/METAS</t>
  </si>
  <si>
    <t>Figure S2. Results from geNorm analysis. Average expression stability M of all remaining housekeeper candidates after stepwise exclusion of the least stable reference candidate (upper panel). Pairwise variation (V) between normalization factors consisting of a different number of housekeeper candidates  in a stepwise procedure, where  microRNAs were sequentially included into the normalization factor according to their increasing stability value (lower panel).</t>
  </si>
  <si>
    <r>
      <t>Figure S1. Boxplots of miRNA expression (C</t>
    </r>
    <r>
      <rPr>
        <vertAlign val="subscript"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-values) of housekeeper candidates per subgroup. METAS: samples derived from metastasis; PRIM: samples derived from primary; HER2+: HER2 positive; HR+: hormone receptor positive; TNBC: triple negative breast cancer</t>
    </r>
  </si>
  <si>
    <r>
      <t>Table S1. Expression (C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-values) of reference RNAs, geometric means of  C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-values for groups of reference microRNAs, as well as information about source and status of 58 metastatic breast cancers.</t>
    </r>
  </si>
  <si>
    <t xml:space="preserve">METAS: samples derived from metastasis; PRIM: samples derived from primary; </t>
  </si>
  <si>
    <t>HER2+: HER2 positive; HR+: hormone receptor positive; TNBC: triple negative breast cancer</t>
  </si>
  <si>
    <r>
      <t>Table S4. Significance (adjusted p-values) of expression (C</t>
    </r>
    <r>
      <rPr>
        <vertAlign val="subscript"/>
        <sz val="9"/>
        <color theme="1"/>
        <rFont val="Calibri"/>
        <family val="2"/>
        <scheme val="minor"/>
      </rPr>
      <t>T</t>
    </r>
    <r>
      <rPr>
        <sz val="9"/>
        <color theme="1"/>
        <rFont val="Calibri"/>
        <family val="2"/>
        <scheme val="minor"/>
      </rPr>
      <t>-values) differences between tumor sites and between groups with different states.</t>
    </r>
  </si>
  <si>
    <t>Table S3. Results from stepwise geNorm analysis. Expression stability value M and pairwise variation for normalization factors V  for different number of houskeeper molecules (HKMs) removing the least stable HKM in each step were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</si>
</sst>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2" fontId="1" fillId="0" borderId="1" xfId="0" applyNumberFormat="1" applyFont="1" applyBorder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" fillId="0" borderId="0" xfId="0" applyNumberFormat="1" applyFont="1"/>
    <xf numFmtId="2" fontId="1" fillId="0" borderId="1" xfId="0" applyNumberFormat="1" applyFont="1" applyBorder="1" applyAlignment="1">
      <alignment horizontal="center"/>
    </xf>
    <xf numFmtId="0" fontId="1" fillId="0" borderId="0" xfId="0" applyFont="1" applyBorder="1" applyAlignmen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/>
    <xf numFmtId="0" fontId="0" fillId="0" borderId="0" xfId="0" applyFill="1"/>
    <xf numFmtId="0" fontId="0" fillId="0" borderId="0" xfId="0" applyFill="1" applyAlignment="1">
      <alignment horizontal="left" vertical="top" wrapText="1"/>
    </xf>
    <xf numFmtId="2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2" fontId="1" fillId="0" borderId="0" xfId="0" applyNumberFormat="1" applyFont="1" applyBorder="1" applyAlignment="1">
      <alignment horizontal="left"/>
    </xf>
    <xf numFmtId="2" fontId="1" fillId="0" borderId="4" xfId="0" applyNumberFormat="1" applyFont="1" applyBorder="1" applyAlignment="1">
      <alignment horizontal="left"/>
    </xf>
    <xf numFmtId="2" fontId="1" fillId="0" borderId="5" xfId="0" applyNumberFormat="1" applyFont="1" applyBorder="1" applyAlignment="1">
      <alignment horizontal="left"/>
    </xf>
    <xf numFmtId="2" fontId="1" fillId="0" borderId="6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top" wrapText="1"/>
    </xf>
  </cellXfs>
  <cellStyles count="1">
    <cellStyle name="Stand.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520762</xdr:colOff>
      <xdr:row>35</xdr:row>
      <xdr:rowOff>165551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97562" cy="683305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8</xdr:col>
      <xdr:colOff>520762</xdr:colOff>
      <xdr:row>71</xdr:row>
      <xdr:rowOff>165551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00"/>
          <a:ext cx="5397562" cy="6833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548071</xdr:colOff>
      <xdr:row>52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034471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8"/>
  <sheetViews>
    <sheetView showGridLines="0" tabSelected="1" workbookViewId="0"/>
  </sheetViews>
  <sheetFormatPr baseColWidth="10" defaultColWidth="11.5" defaultRowHeight="12" x14ac:dyDescent="0.15"/>
  <cols>
    <col min="1" max="1" width="15.5" style="1" customWidth="1"/>
    <col min="2" max="43" width="8" style="2" customWidth="1"/>
    <col min="44" max="59" width="8" style="6" customWidth="1"/>
    <col min="60" max="16384" width="11.5" style="1"/>
  </cols>
  <sheetData>
    <row r="1" spans="1:59" s="26" customFormat="1" ht="22.5" customHeight="1" x14ac:dyDescent="0.2">
      <c r="A1" s="25" t="s">
        <v>168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</row>
    <row r="2" spans="1:59" x14ac:dyDescent="0.15">
      <c r="A2" s="7" t="s">
        <v>113</v>
      </c>
      <c r="B2" s="8" t="s">
        <v>7</v>
      </c>
      <c r="C2" s="8" t="s">
        <v>8</v>
      </c>
      <c r="D2" s="8" t="s">
        <v>9</v>
      </c>
      <c r="E2" s="8" t="s">
        <v>10</v>
      </c>
      <c r="F2" s="8" t="s">
        <v>11</v>
      </c>
      <c r="G2" s="8" t="s">
        <v>12</v>
      </c>
      <c r="H2" s="8" t="s">
        <v>13</v>
      </c>
      <c r="I2" s="8" t="s">
        <v>14</v>
      </c>
      <c r="J2" s="8" t="s">
        <v>15</v>
      </c>
      <c r="K2" s="8" t="s">
        <v>16</v>
      </c>
      <c r="L2" s="8" t="s">
        <v>17</v>
      </c>
      <c r="M2" s="8" t="s">
        <v>18</v>
      </c>
      <c r="N2" s="8" t="s">
        <v>19</v>
      </c>
      <c r="O2" s="8" t="s">
        <v>20</v>
      </c>
      <c r="P2" s="8" t="s">
        <v>21</v>
      </c>
      <c r="Q2" s="8" t="s">
        <v>22</v>
      </c>
      <c r="R2" s="8" t="s">
        <v>23</v>
      </c>
      <c r="S2" s="8" t="s">
        <v>24</v>
      </c>
      <c r="T2" s="8" t="s">
        <v>25</v>
      </c>
      <c r="U2" s="8" t="s">
        <v>26</v>
      </c>
      <c r="V2" s="8" t="s">
        <v>27</v>
      </c>
      <c r="W2" s="8" t="s">
        <v>28</v>
      </c>
      <c r="X2" s="8" t="s">
        <v>29</v>
      </c>
      <c r="Y2" s="8" t="s">
        <v>30</v>
      </c>
      <c r="Z2" s="8" t="s">
        <v>31</v>
      </c>
      <c r="AA2" s="8" t="s">
        <v>32</v>
      </c>
      <c r="AB2" s="8" t="s">
        <v>33</v>
      </c>
      <c r="AC2" s="8" t="s">
        <v>34</v>
      </c>
      <c r="AD2" s="8" t="s">
        <v>35</v>
      </c>
      <c r="AE2" s="8" t="s">
        <v>36</v>
      </c>
      <c r="AF2" s="8" t="s">
        <v>37</v>
      </c>
      <c r="AG2" s="8" t="s">
        <v>38</v>
      </c>
      <c r="AH2" s="8" t="s">
        <v>39</v>
      </c>
      <c r="AI2" s="8" t="s">
        <v>40</v>
      </c>
      <c r="AJ2" s="8" t="s">
        <v>41</v>
      </c>
      <c r="AK2" s="8" t="s">
        <v>42</v>
      </c>
      <c r="AL2" s="8" t="s">
        <v>43</v>
      </c>
      <c r="AM2" s="8" t="s">
        <v>44</v>
      </c>
      <c r="AN2" s="8" t="s">
        <v>45</v>
      </c>
      <c r="AO2" s="8" t="s">
        <v>46</v>
      </c>
      <c r="AP2" s="8" t="s">
        <v>47</v>
      </c>
      <c r="AQ2" s="8" t="s">
        <v>48</v>
      </c>
      <c r="AR2" s="9" t="s">
        <v>49</v>
      </c>
      <c r="AS2" s="9" t="s">
        <v>50</v>
      </c>
      <c r="AT2" s="9" t="s">
        <v>51</v>
      </c>
      <c r="AU2" s="9" t="s">
        <v>52</v>
      </c>
      <c r="AV2" s="9" t="s">
        <v>53</v>
      </c>
      <c r="AW2" s="9" t="s">
        <v>54</v>
      </c>
      <c r="AX2" s="9" t="s">
        <v>55</v>
      </c>
      <c r="AY2" s="9" t="s">
        <v>56</v>
      </c>
      <c r="AZ2" s="9" t="s">
        <v>57</v>
      </c>
      <c r="BA2" s="9" t="s">
        <v>58</v>
      </c>
      <c r="BB2" s="9" t="s">
        <v>59</v>
      </c>
      <c r="BC2" s="9" t="s">
        <v>60</v>
      </c>
      <c r="BD2" s="9" t="s">
        <v>61</v>
      </c>
      <c r="BE2" s="9" t="s">
        <v>62</v>
      </c>
      <c r="BF2" s="9" t="s">
        <v>63</v>
      </c>
      <c r="BG2" s="9" t="s">
        <v>64</v>
      </c>
    </row>
    <row r="3" spans="1:59" x14ac:dyDescent="0.15">
      <c r="A3" s="16" t="s">
        <v>5</v>
      </c>
      <c r="B3" s="8" t="s">
        <v>0</v>
      </c>
      <c r="C3" s="8" t="s">
        <v>0</v>
      </c>
      <c r="D3" s="8" t="s">
        <v>0</v>
      </c>
      <c r="E3" s="8" t="s">
        <v>1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8" t="s">
        <v>1</v>
      </c>
      <c r="T3" s="8" t="s">
        <v>0</v>
      </c>
      <c r="U3" s="8" t="s">
        <v>0</v>
      </c>
      <c r="V3" s="8" t="s">
        <v>0</v>
      </c>
      <c r="W3" s="8" t="s">
        <v>1</v>
      </c>
      <c r="X3" s="8" t="s">
        <v>1</v>
      </c>
      <c r="Y3" s="8" t="s">
        <v>1</v>
      </c>
      <c r="Z3" s="8" t="s">
        <v>1</v>
      </c>
      <c r="AA3" s="8" t="s">
        <v>1</v>
      </c>
      <c r="AB3" s="8" t="s">
        <v>0</v>
      </c>
      <c r="AC3" s="8" t="s">
        <v>1</v>
      </c>
      <c r="AD3" s="8" t="s">
        <v>1</v>
      </c>
      <c r="AE3" s="8" t="s">
        <v>1</v>
      </c>
      <c r="AF3" s="8" t="s">
        <v>0</v>
      </c>
      <c r="AG3" s="8" t="s">
        <v>0</v>
      </c>
      <c r="AH3" s="8" t="s">
        <v>0</v>
      </c>
      <c r="AI3" s="8" t="s">
        <v>0</v>
      </c>
      <c r="AJ3" s="8" t="s">
        <v>0</v>
      </c>
      <c r="AK3" s="8" t="s">
        <v>0</v>
      </c>
      <c r="AL3" s="8" t="s">
        <v>0</v>
      </c>
      <c r="AM3" s="8" t="s">
        <v>0</v>
      </c>
      <c r="AN3" s="8" t="s">
        <v>0</v>
      </c>
      <c r="AO3" s="8" t="s">
        <v>0</v>
      </c>
      <c r="AP3" s="8" t="s">
        <v>0</v>
      </c>
      <c r="AQ3" s="8" t="s">
        <v>0</v>
      </c>
      <c r="AR3" s="8" t="s">
        <v>0</v>
      </c>
      <c r="AS3" s="8" t="s">
        <v>0</v>
      </c>
      <c r="AT3" s="8" t="s">
        <v>0</v>
      </c>
      <c r="AU3" s="8" t="s">
        <v>1</v>
      </c>
      <c r="AV3" s="8" t="s">
        <v>0</v>
      </c>
      <c r="AW3" s="8" t="s">
        <v>0</v>
      </c>
      <c r="AX3" s="8" t="s">
        <v>0</v>
      </c>
      <c r="AY3" s="8" t="s">
        <v>0</v>
      </c>
      <c r="AZ3" s="8" t="s">
        <v>0</v>
      </c>
      <c r="BA3" s="8" t="s">
        <v>1</v>
      </c>
      <c r="BB3" s="8" t="s">
        <v>1</v>
      </c>
      <c r="BC3" s="8" t="s">
        <v>1</v>
      </c>
      <c r="BD3" s="8" t="s">
        <v>1</v>
      </c>
      <c r="BE3" s="8" t="s">
        <v>1</v>
      </c>
      <c r="BF3" s="8" t="s">
        <v>0</v>
      </c>
      <c r="BG3" s="8" t="s">
        <v>0</v>
      </c>
    </row>
    <row r="4" spans="1:59" x14ac:dyDescent="0.15">
      <c r="A4" s="16" t="s">
        <v>6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3</v>
      </c>
      <c r="AB4" s="8" t="s">
        <v>4</v>
      </c>
      <c r="AC4" s="8" t="s">
        <v>2</v>
      </c>
      <c r="AD4" s="8" t="s">
        <v>3</v>
      </c>
      <c r="AE4" s="8" t="s">
        <v>3</v>
      </c>
      <c r="AF4" s="8" t="s">
        <v>3</v>
      </c>
      <c r="AG4" s="8" t="s">
        <v>2</v>
      </c>
      <c r="AH4" s="8" t="s">
        <v>3</v>
      </c>
      <c r="AI4" s="8" t="s">
        <v>2</v>
      </c>
      <c r="AJ4" s="8" t="s">
        <v>4</v>
      </c>
      <c r="AK4" s="8" t="s">
        <v>3</v>
      </c>
      <c r="AL4" s="8" t="s">
        <v>2</v>
      </c>
      <c r="AM4" s="8" t="s">
        <v>2</v>
      </c>
      <c r="AN4" s="8" t="s">
        <v>3</v>
      </c>
      <c r="AO4" s="8" t="s">
        <v>4</v>
      </c>
      <c r="AP4" s="8" t="s">
        <v>2</v>
      </c>
      <c r="AQ4" s="8" t="s">
        <v>3</v>
      </c>
      <c r="AR4" s="8" t="s">
        <v>3</v>
      </c>
      <c r="AS4" s="8" t="s">
        <v>3</v>
      </c>
      <c r="AT4" s="8" t="s">
        <v>2</v>
      </c>
      <c r="AU4" s="8" t="s">
        <v>2</v>
      </c>
      <c r="AV4" s="8" t="s">
        <v>3</v>
      </c>
      <c r="AW4" s="8" t="s">
        <v>2</v>
      </c>
      <c r="AX4" s="8" t="s">
        <v>2</v>
      </c>
      <c r="AY4" s="8" t="s">
        <v>2</v>
      </c>
      <c r="AZ4" s="8" t="s">
        <v>2</v>
      </c>
      <c r="BA4" s="8" t="s">
        <v>2</v>
      </c>
      <c r="BB4" s="8" t="s">
        <v>3</v>
      </c>
      <c r="BC4" s="8" t="s">
        <v>2</v>
      </c>
      <c r="BD4" s="8" t="s">
        <v>3</v>
      </c>
      <c r="BE4" s="8" t="s">
        <v>2</v>
      </c>
      <c r="BF4" s="8" t="s">
        <v>2</v>
      </c>
      <c r="BG4" s="8" t="s">
        <v>2</v>
      </c>
    </row>
    <row r="5" spans="1:59" x14ac:dyDescent="0.15">
      <c r="A5" s="7" t="s">
        <v>65</v>
      </c>
      <c r="B5" s="8">
        <v>20.954000000000001</v>
      </c>
      <c r="C5" s="8">
        <v>20.672000000000001</v>
      </c>
      <c r="D5" s="8">
        <v>21.135000000000002</v>
      </c>
      <c r="E5" s="8">
        <v>20.154</v>
      </c>
      <c r="F5" s="8">
        <v>18.608000000000001</v>
      </c>
      <c r="G5" s="8">
        <v>17.263000000000002</v>
      </c>
      <c r="H5" s="8">
        <v>17.27</v>
      </c>
      <c r="I5" s="8">
        <v>19.393999999999998</v>
      </c>
      <c r="J5" s="8">
        <v>20.856999999999999</v>
      </c>
      <c r="K5" s="8">
        <v>18.396999999999998</v>
      </c>
      <c r="L5" s="8">
        <v>22.712</v>
      </c>
      <c r="M5" s="8">
        <v>20.893000000000001</v>
      </c>
      <c r="N5" s="8">
        <v>20.177</v>
      </c>
      <c r="O5" s="8">
        <v>18.024999999999999</v>
      </c>
      <c r="P5" s="8">
        <v>20.199000000000002</v>
      </c>
      <c r="Q5" s="8">
        <v>19.533000000000001</v>
      </c>
      <c r="R5" s="8">
        <v>20.614000000000001</v>
      </c>
      <c r="S5" s="8">
        <v>17.762</v>
      </c>
      <c r="T5" s="8">
        <v>18.648</v>
      </c>
      <c r="U5" s="8">
        <v>19.286000000000001</v>
      </c>
      <c r="V5" s="8">
        <v>17.117000000000001</v>
      </c>
      <c r="W5" s="8">
        <v>18.908000000000001</v>
      </c>
      <c r="X5" s="8">
        <v>18.141999999999999</v>
      </c>
      <c r="Y5" s="8">
        <v>17.643999999999998</v>
      </c>
      <c r="Z5" s="8">
        <v>17.065999999999999</v>
      </c>
      <c r="AA5" s="8">
        <v>18.948</v>
      </c>
      <c r="AB5" s="8">
        <v>17.602</v>
      </c>
      <c r="AC5" s="8">
        <v>17.623000000000001</v>
      </c>
      <c r="AD5" s="8">
        <v>17.984999999999999</v>
      </c>
      <c r="AE5" s="8">
        <v>20.968</v>
      </c>
      <c r="AF5" s="8">
        <v>19.077999999999999</v>
      </c>
      <c r="AG5" s="8">
        <v>17.417999999999999</v>
      </c>
      <c r="AH5" s="8">
        <v>18.122</v>
      </c>
      <c r="AI5" s="8">
        <v>18.521999999999998</v>
      </c>
      <c r="AJ5" s="8">
        <v>17.544</v>
      </c>
      <c r="AK5" s="8">
        <v>17.625</v>
      </c>
      <c r="AL5" s="8">
        <v>21.007000000000001</v>
      </c>
      <c r="AM5" s="8">
        <v>19.510999999999999</v>
      </c>
      <c r="AN5" s="8">
        <v>17.236000000000001</v>
      </c>
      <c r="AO5" s="8">
        <v>18.7</v>
      </c>
      <c r="AP5" s="8">
        <v>17.271000000000001</v>
      </c>
      <c r="AQ5" s="8">
        <v>17.039000000000001</v>
      </c>
      <c r="AR5" s="9">
        <v>17.138000000000002</v>
      </c>
      <c r="AS5" s="9">
        <v>16.965</v>
      </c>
      <c r="AT5" s="9">
        <v>17.510000000000002</v>
      </c>
      <c r="AU5" s="9">
        <v>19.170999999999999</v>
      </c>
      <c r="AV5" s="9">
        <v>17.896999999999998</v>
      </c>
      <c r="AW5" s="9">
        <v>17.681999999999999</v>
      </c>
      <c r="AX5" s="9">
        <v>18.974</v>
      </c>
      <c r="AY5" s="9">
        <v>17.184000000000001</v>
      </c>
      <c r="AZ5" s="9">
        <v>20.413</v>
      </c>
      <c r="BA5" s="9">
        <v>20.49</v>
      </c>
      <c r="BB5" s="9">
        <v>19.614999999999998</v>
      </c>
      <c r="BC5" s="9">
        <v>17.913</v>
      </c>
      <c r="BD5" s="9">
        <v>18.478999999999999</v>
      </c>
      <c r="BE5" s="9">
        <v>18.076000000000001</v>
      </c>
      <c r="BF5" s="9">
        <v>30.408000000000001</v>
      </c>
      <c r="BG5" s="9">
        <v>21.489000000000001</v>
      </c>
    </row>
    <row r="6" spans="1:59" x14ac:dyDescent="0.15">
      <c r="A6" s="7" t="s">
        <v>66</v>
      </c>
      <c r="B6" s="8">
        <v>24.614999999999998</v>
      </c>
      <c r="C6" s="8">
        <v>24.971</v>
      </c>
      <c r="D6" s="8">
        <v>25.076000000000001</v>
      </c>
      <c r="E6" s="8">
        <v>26.992999999999999</v>
      </c>
      <c r="F6" s="8">
        <v>25.295000000000002</v>
      </c>
      <c r="G6" s="8">
        <v>23.608000000000001</v>
      </c>
      <c r="H6" s="8">
        <v>24.434000000000001</v>
      </c>
      <c r="I6" s="8">
        <v>26.584</v>
      </c>
      <c r="J6" s="8">
        <v>29.751999999999999</v>
      </c>
      <c r="K6" s="8">
        <v>26.007000000000001</v>
      </c>
      <c r="L6" s="8">
        <v>32.326000000000001</v>
      </c>
      <c r="M6" s="8">
        <v>28.222999999999999</v>
      </c>
      <c r="N6" s="8">
        <v>31.073</v>
      </c>
      <c r="O6" s="8">
        <v>24.876000000000001</v>
      </c>
      <c r="P6" s="8">
        <v>26.879000000000001</v>
      </c>
      <c r="Q6" s="8">
        <v>23.79</v>
      </c>
      <c r="R6" s="8">
        <v>27.271999999999998</v>
      </c>
      <c r="S6" s="8">
        <v>23.875</v>
      </c>
      <c r="T6" s="8">
        <v>24.465</v>
      </c>
      <c r="U6" s="8">
        <v>24.19</v>
      </c>
      <c r="V6" s="8">
        <v>22.675999999999998</v>
      </c>
      <c r="W6" s="8">
        <v>23.414999999999999</v>
      </c>
      <c r="X6" s="8">
        <v>23.251999999999999</v>
      </c>
      <c r="Y6" s="8">
        <v>24.27</v>
      </c>
      <c r="Z6" s="8">
        <v>25.065000000000001</v>
      </c>
      <c r="AA6" s="8">
        <v>23.196999999999999</v>
      </c>
      <c r="AB6" s="8">
        <v>25.187999999999999</v>
      </c>
      <c r="AC6" s="8">
        <v>24.548999999999999</v>
      </c>
      <c r="AD6" s="8">
        <v>24.672000000000001</v>
      </c>
      <c r="AE6" s="8">
        <v>25.494</v>
      </c>
      <c r="AF6" s="8">
        <v>23.352</v>
      </c>
      <c r="AG6" s="8">
        <v>25.291</v>
      </c>
      <c r="AH6" s="8">
        <v>24.437000000000001</v>
      </c>
      <c r="AI6" s="8">
        <v>23.390999999999998</v>
      </c>
      <c r="AJ6" s="8">
        <v>24.193000000000001</v>
      </c>
      <c r="AK6" s="8">
        <v>23.164000000000001</v>
      </c>
      <c r="AL6" s="8">
        <v>26.997</v>
      </c>
      <c r="AM6" s="8">
        <v>25.914000000000001</v>
      </c>
      <c r="AN6" s="8">
        <v>23.503</v>
      </c>
      <c r="AO6" s="8">
        <v>24.721</v>
      </c>
      <c r="AP6" s="8">
        <v>25.585000000000001</v>
      </c>
      <c r="AQ6" s="8">
        <v>24.901</v>
      </c>
      <c r="AR6" s="9">
        <v>23.443000000000001</v>
      </c>
      <c r="AS6" s="9">
        <v>23.558</v>
      </c>
      <c r="AT6" s="9">
        <v>25.140999999999998</v>
      </c>
      <c r="AU6" s="9">
        <v>24.978999999999999</v>
      </c>
      <c r="AV6" s="9">
        <v>23.981000000000002</v>
      </c>
      <c r="AW6" s="9">
        <v>25.062999999999999</v>
      </c>
      <c r="AX6" s="9">
        <v>23.837</v>
      </c>
      <c r="AY6" s="9">
        <v>23.475999999999999</v>
      </c>
      <c r="AZ6" s="9">
        <v>24.263000000000002</v>
      </c>
      <c r="BA6" s="9">
        <v>24.187000000000001</v>
      </c>
      <c r="BB6" s="9">
        <v>25.922999999999998</v>
      </c>
      <c r="BC6" s="9">
        <v>23.559000000000001</v>
      </c>
      <c r="BD6" s="9">
        <v>23.349</v>
      </c>
      <c r="BE6" s="9">
        <v>24.94</v>
      </c>
      <c r="BF6" s="9">
        <v>32.207999999999998</v>
      </c>
      <c r="BG6" s="9">
        <v>26.265000000000001</v>
      </c>
    </row>
    <row r="7" spans="1:59" x14ac:dyDescent="0.15">
      <c r="A7" s="7" t="s">
        <v>67</v>
      </c>
      <c r="B7" s="8">
        <v>27.353000000000002</v>
      </c>
      <c r="C7" s="8">
        <v>27.63</v>
      </c>
      <c r="D7" s="8">
        <v>26.977</v>
      </c>
      <c r="E7" s="8">
        <v>27.582999999999998</v>
      </c>
      <c r="F7" s="8">
        <v>26.613</v>
      </c>
      <c r="G7" s="8">
        <v>27.201000000000001</v>
      </c>
      <c r="H7" s="8">
        <v>27.721</v>
      </c>
      <c r="I7" s="8">
        <v>28.948</v>
      </c>
      <c r="J7" s="8">
        <v>30.585000000000001</v>
      </c>
      <c r="K7" s="8">
        <v>29.427</v>
      </c>
      <c r="L7" s="8">
        <v>33.319000000000003</v>
      </c>
      <c r="M7" s="8">
        <v>30.422000000000001</v>
      </c>
      <c r="N7" s="8">
        <v>31.97</v>
      </c>
      <c r="O7" s="8">
        <v>29.163</v>
      </c>
      <c r="P7" s="8">
        <v>29.97</v>
      </c>
      <c r="Q7" s="8">
        <v>26.341999999999999</v>
      </c>
      <c r="R7" s="8">
        <v>29.972000000000001</v>
      </c>
      <c r="S7" s="8">
        <v>26.396999999999998</v>
      </c>
      <c r="T7" s="8">
        <v>26.366</v>
      </c>
      <c r="U7" s="8">
        <v>27.038</v>
      </c>
      <c r="V7" s="8">
        <v>23.823</v>
      </c>
      <c r="W7" s="8">
        <v>26.96</v>
      </c>
      <c r="X7" s="8">
        <v>25.978000000000002</v>
      </c>
      <c r="Y7" s="8">
        <v>24.183</v>
      </c>
      <c r="Z7" s="8">
        <v>27.968</v>
      </c>
      <c r="AA7" s="8">
        <v>26.542000000000002</v>
      </c>
      <c r="AB7" s="8">
        <v>27.266999999999999</v>
      </c>
      <c r="AC7" s="8">
        <v>25.231999999999999</v>
      </c>
      <c r="AD7" s="8">
        <v>27.196000000000002</v>
      </c>
      <c r="AE7" s="8">
        <v>28.866</v>
      </c>
      <c r="AF7" s="8">
        <v>25.574000000000002</v>
      </c>
      <c r="AG7" s="8">
        <v>27.806000000000001</v>
      </c>
      <c r="AH7" s="8">
        <v>24.884</v>
      </c>
      <c r="AI7" s="8">
        <v>25.754999999999999</v>
      </c>
      <c r="AJ7" s="8">
        <v>24.838000000000001</v>
      </c>
      <c r="AK7" s="8">
        <v>24.867999999999999</v>
      </c>
      <c r="AL7" s="8">
        <v>27.891999999999999</v>
      </c>
      <c r="AM7" s="8">
        <v>28.399000000000001</v>
      </c>
      <c r="AN7" s="8">
        <v>26.14</v>
      </c>
      <c r="AO7" s="8">
        <v>27.419</v>
      </c>
      <c r="AP7" s="8">
        <v>27.324999999999999</v>
      </c>
      <c r="AQ7" s="8">
        <v>28.02</v>
      </c>
      <c r="AR7" s="9">
        <v>25.178000000000001</v>
      </c>
      <c r="AS7" s="9">
        <v>24.835999999999999</v>
      </c>
      <c r="AT7" s="9">
        <v>30.132000000000001</v>
      </c>
      <c r="AU7" s="9">
        <v>27.855</v>
      </c>
      <c r="AV7" s="9">
        <v>25.542000000000002</v>
      </c>
      <c r="AW7" s="9">
        <v>27.001000000000001</v>
      </c>
      <c r="AX7" s="9">
        <v>28.373999999999999</v>
      </c>
      <c r="AY7" s="9">
        <v>25.972000000000001</v>
      </c>
      <c r="AZ7" s="9">
        <v>26.809000000000001</v>
      </c>
      <c r="BA7" s="9">
        <v>25.597999999999999</v>
      </c>
      <c r="BB7" s="9">
        <v>28.388999999999999</v>
      </c>
      <c r="BC7" s="9">
        <v>25.344000000000001</v>
      </c>
      <c r="BD7" s="9">
        <v>27.44</v>
      </c>
      <c r="BE7" s="9">
        <v>26.004000000000001</v>
      </c>
      <c r="BF7" s="9">
        <v>34.512</v>
      </c>
      <c r="BG7" s="9">
        <v>29.722999999999999</v>
      </c>
    </row>
    <row r="8" spans="1:59" x14ac:dyDescent="0.15">
      <c r="A8" s="7" t="s">
        <v>68</v>
      </c>
      <c r="B8" s="8">
        <v>27.280999999999999</v>
      </c>
      <c r="C8" s="8">
        <v>28.103000000000002</v>
      </c>
      <c r="D8" s="8">
        <v>27.355</v>
      </c>
      <c r="E8" s="8">
        <v>28.382000000000001</v>
      </c>
      <c r="F8" s="8">
        <v>30.102</v>
      </c>
      <c r="G8" s="8">
        <v>28.568999999999999</v>
      </c>
      <c r="H8" s="8">
        <v>28.302</v>
      </c>
      <c r="I8" s="8">
        <v>32.408999999999999</v>
      </c>
      <c r="J8" s="8">
        <v>31.332999999999998</v>
      </c>
      <c r="K8" s="8">
        <v>31.300999999999998</v>
      </c>
      <c r="L8" s="8">
        <v>36.317</v>
      </c>
      <c r="M8" s="8">
        <v>31.643000000000001</v>
      </c>
      <c r="N8" s="8">
        <v>31.513999999999999</v>
      </c>
      <c r="O8" s="8">
        <v>29.497</v>
      </c>
      <c r="P8" s="8">
        <v>31.31</v>
      </c>
      <c r="Q8" s="8">
        <v>25.914000000000001</v>
      </c>
      <c r="R8" s="8">
        <v>31.398</v>
      </c>
      <c r="S8" s="8">
        <v>29.349</v>
      </c>
      <c r="T8" s="8">
        <v>29.148</v>
      </c>
      <c r="U8" s="8">
        <v>26.893999999999998</v>
      </c>
      <c r="V8" s="8">
        <v>24.943999999999999</v>
      </c>
      <c r="W8" s="8">
        <v>30.41</v>
      </c>
      <c r="X8" s="8">
        <v>29.195</v>
      </c>
      <c r="Y8" s="8">
        <v>29.324000000000002</v>
      </c>
      <c r="Z8" s="8">
        <v>25.474</v>
      </c>
      <c r="AA8" s="8">
        <v>28.370999999999999</v>
      </c>
      <c r="AB8" s="8">
        <v>29.321999999999999</v>
      </c>
      <c r="AC8" s="8">
        <v>27.864999999999998</v>
      </c>
      <c r="AD8" s="8">
        <v>29.084</v>
      </c>
      <c r="AE8" s="8">
        <v>27.963999999999999</v>
      </c>
      <c r="AF8" s="8">
        <v>26.603999999999999</v>
      </c>
      <c r="AG8" s="8">
        <v>27.756</v>
      </c>
      <c r="AH8" s="8">
        <v>25.417999999999999</v>
      </c>
      <c r="AI8" s="8">
        <v>25.738</v>
      </c>
      <c r="AJ8" s="8">
        <v>25.439</v>
      </c>
      <c r="AK8" s="8">
        <v>26.628</v>
      </c>
      <c r="AL8" s="8">
        <v>30.347000000000001</v>
      </c>
      <c r="AM8" s="8">
        <v>28.914999999999999</v>
      </c>
      <c r="AN8" s="8">
        <v>25.67</v>
      </c>
      <c r="AO8" s="8">
        <v>29.332000000000001</v>
      </c>
      <c r="AP8" s="8">
        <v>30.571999999999999</v>
      </c>
      <c r="AQ8" s="8">
        <v>30.074999999999999</v>
      </c>
      <c r="AR8" s="9">
        <v>25.469000000000001</v>
      </c>
      <c r="AS8" s="9">
        <v>27.065999999999999</v>
      </c>
      <c r="AT8" s="9">
        <v>29.378</v>
      </c>
      <c r="AU8" s="9">
        <v>29.919</v>
      </c>
      <c r="AV8" s="9">
        <v>26.794</v>
      </c>
      <c r="AW8" s="9">
        <v>27.434999999999999</v>
      </c>
      <c r="AX8" s="9">
        <v>29.713999999999999</v>
      </c>
      <c r="AY8" s="9">
        <v>26.972000000000001</v>
      </c>
      <c r="AZ8" s="9">
        <v>26.779</v>
      </c>
      <c r="BA8" s="9">
        <v>26.331</v>
      </c>
      <c r="BB8" s="9">
        <v>30.236999999999998</v>
      </c>
      <c r="BC8" s="9">
        <v>28.436</v>
      </c>
      <c r="BD8" s="9">
        <v>26.969000000000001</v>
      </c>
      <c r="BE8" s="9">
        <v>26.350999999999999</v>
      </c>
      <c r="BF8" s="9">
        <v>35.183999999999997</v>
      </c>
      <c r="BG8" s="9">
        <v>29.872</v>
      </c>
    </row>
    <row r="9" spans="1:59" x14ac:dyDescent="0.15">
      <c r="A9" s="7" t="s">
        <v>69</v>
      </c>
      <c r="B9" s="8">
        <v>28.530999999999999</v>
      </c>
      <c r="C9" s="8">
        <v>27.879000000000001</v>
      </c>
      <c r="D9" s="8">
        <v>27.3</v>
      </c>
      <c r="E9" s="8">
        <v>27.405999999999999</v>
      </c>
      <c r="F9" s="8">
        <v>27.521000000000001</v>
      </c>
      <c r="G9" s="8">
        <v>26.571999999999999</v>
      </c>
      <c r="H9" s="8">
        <v>26.658000000000001</v>
      </c>
      <c r="I9" s="8">
        <v>28.844999999999999</v>
      </c>
      <c r="J9" s="8">
        <v>31.38</v>
      </c>
      <c r="K9" s="8">
        <v>28.382000000000001</v>
      </c>
      <c r="L9" s="8">
        <v>31.603999999999999</v>
      </c>
      <c r="M9" s="8">
        <v>28.704999999999998</v>
      </c>
      <c r="N9" s="8">
        <v>30.876999999999999</v>
      </c>
      <c r="O9" s="8">
        <v>27.321000000000002</v>
      </c>
      <c r="P9" s="8">
        <v>30.327999999999999</v>
      </c>
      <c r="Q9" s="8">
        <v>26.991</v>
      </c>
      <c r="R9" s="8">
        <v>30.353000000000002</v>
      </c>
      <c r="S9" s="8">
        <v>28.841999999999999</v>
      </c>
      <c r="T9" s="8">
        <v>25.747</v>
      </c>
      <c r="U9" s="8">
        <v>27.169</v>
      </c>
      <c r="V9" s="8">
        <v>25.283999999999999</v>
      </c>
      <c r="W9" s="8">
        <v>25.957000000000001</v>
      </c>
      <c r="X9" s="8">
        <v>26.847999999999999</v>
      </c>
      <c r="Y9" s="8">
        <v>22.186</v>
      </c>
      <c r="Z9" s="8">
        <v>24.957000000000001</v>
      </c>
      <c r="AA9" s="8">
        <v>25.876000000000001</v>
      </c>
      <c r="AB9" s="8">
        <v>26.748999999999999</v>
      </c>
      <c r="AC9" s="8">
        <v>23.646999999999998</v>
      </c>
      <c r="AD9" s="8">
        <v>25.385999999999999</v>
      </c>
      <c r="AE9" s="8">
        <v>27.678999999999998</v>
      </c>
      <c r="AF9" s="8">
        <v>26.247</v>
      </c>
      <c r="AG9" s="8">
        <v>26.396999999999998</v>
      </c>
      <c r="AH9" s="8">
        <v>24.853000000000002</v>
      </c>
      <c r="AI9" s="8">
        <v>25.866</v>
      </c>
      <c r="AJ9" s="8">
        <v>24.901</v>
      </c>
      <c r="AK9" s="8">
        <v>24.606999999999999</v>
      </c>
      <c r="AL9" s="8">
        <v>29.741</v>
      </c>
      <c r="AM9" s="8">
        <v>28.344999999999999</v>
      </c>
      <c r="AN9" s="8">
        <v>25.088000000000001</v>
      </c>
      <c r="AO9" s="8">
        <v>27.548999999999999</v>
      </c>
      <c r="AP9" s="8">
        <v>27.292999999999999</v>
      </c>
      <c r="AQ9" s="8">
        <v>24.274000000000001</v>
      </c>
      <c r="AR9" s="9">
        <v>25.093</v>
      </c>
      <c r="AS9" s="9">
        <v>24.960999999999999</v>
      </c>
      <c r="AT9" s="9">
        <v>27.225999999999999</v>
      </c>
      <c r="AU9" s="9">
        <v>26.853999999999999</v>
      </c>
      <c r="AV9" s="9">
        <v>25.335000000000001</v>
      </c>
      <c r="AW9" s="9">
        <v>26.173999999999999</v>
      </c>
      <c r="AX9" s="9">
        <v>26.8</v>
      </c>
      <c r="AY9" s="9">
        <v>25.390999999999998</v>
      </c>
      <c r="AZ9" s="9">
        <v>27.588999999999999</v>
      </c>
      <c r="BA9" s="9">
        <v>26.515999999999998</v>
      </c>
      <c r="BB9" s="9">
        <v>26.010999999999999</v>
      </c>
      <c r="BC9" s="9">
        <v>23.779</v>
      </c>
      <c r="BD9" s="9">
        <v>25.277000000000001</v>
      </c>
      <c r="BE9" s="9">
        <v>26.071000000000002</v>
      </c>
      <c r="BF9" s="9">
        <v>33.304000000000002</v>
      </c>
      <c r="BG9" s="9">
        <v>29.917999999999999</v>
      </c>
    </row>
    <row r="10" spans="1:59" x14ac:dyDescent="0.15">
      <c r="A10" s="7" t="s">
        <v>70</v>
      </c>
      <c r="B10" s="8">
        <v>27.859000000000002</v>
      </c>
      <c r="C10" s="8">
        <v>28.204000000000001</v>
      </c>
      <c r="D10" s="8">
        <v>27.605</v>
      </c>
      <c r="E10" s="8">
        <v>30.204999999999998</v>
      </c>
      <c r="F10" s="8">
        <v>27.559000000000001</v>
      </c>
      <c r="G10" s="8">
        <v>28.143999999999998</v>
      </c>
      <c r="H10" s="8">
        <v>27.925999999999998</v>
      </c>
      <c r="I10" s="8">
        <v>30.393999999999998</v>
      </c>
      <c r="J10" s="8">
        <v>31.516999999999999</v>
      </c>
      <c r="K10" s="8">
        <v>28.524000000000001</v>
      </c>
      <c r="L10" s="8">
        <v>32.606999999999999</v>
      </c>
      <c r="M10" s="8">
        <v>30.335999999999999</v>
      </c>
      <c r="N10" s="8">
        <v>32.418999999999997</v>
      </c>
      <c r="O10" s="8">
        <v>27.47</v>
      </c>
      <c r="P10" s="8">
        <v>29.47</v>
      </c>
      <c r="Q10" s="8">
        <v>26.911999999999999</v>
      </c>
      <c r="R10" s="8">
        <v>31.079000000000001</v>
      </c>
      <c r="S10" s="8">
        <v>27.440999999999999</v>
      </c>
      <c r="T10" s="8">
        <v>24.972999999999999</v>
      </c>
      <c r="U10" s="8">
        <v>27.968</v>
      </c>
      <c r="V10" s="8">
        <v>26.178999999999998</v>
      </c>
      <c r="W10" s="8">
        <v>27.294</v>
      </c>
      <c r="X10" s="8">
        <v>26.521999999999998</v>
      </c>
      <c r="Y10" s="8">
        <v>26.425000000000001</v>
      </c>
      <c r="Z10" s="8">
        <v>28.219000000000001</v>
      </c>
      <c r="AA10" s="8">
        <v>25.315999999999999</v>
      </c>
      <c r="AB10" s="8">
        <v>27.53</v>
      </c>
      <c r="AC10" s="8">
        <v>26.602</v>
      </c>
      <c r="AD10" s="8">
        <v>27.766999999999999</v>
      </c>
      <c r="AE10" s="8">
        <v>27.984000000000002</v>
      </c>
      <c r="AF10" s="8">
        <v>27.225999999999999</v>
      </c>
      <c r="AG10" s="8">
        <v>26.873999999999999</v>
      </c>
      <c r="AH10" s="8">
        <v>25.561</v>
      </c>
      <c r="AI10" s="8">
        <v>26.86</v>
      </c>
      <c r="AJ10" s="8">
        <v>26.343</v>
      </c>
      <c r="AK10" s="8">
        <v>26.361999999999998</v>
      </c>
      <c r="AL10" s="8">
        <v>29.968</v>
      </c>
      <c r="AM10" s="8">
        <v>28.777000000000001</v>
      </c>
      <c r="AN10" s="8">
        <v>26.257000000000001</v>
      </c>
      <c r="AO10" s="8">
        <v>26.33</v>
      </c>
      <c r="AP10" s="8">
        <v>28.975999999999999</v>
      </c>
      <c r="AQ10" s="8">
        <v>26.277999999999999</v>
      </c>
      <c r="AR10" s="9">
        <v>26.2</v>
      </c>
      <c r="AS10" s="9">
        <v>24.324000000000002</v>
      </c>
      <c r="AT10" s="9">
        <v>29.038</v>
      </c>
      <c r="AU10" s="9">
        <v>27.885000000000002</v>
      </c>
      <c r="AV10" s="9">
        <v>26.170999999999999</v>
      </c>
      <c r="AW10" s="9">
        <v>27.97</v>
      </c>
      <c r="AX10" s="9">
        <v>27.725999999999999</v>
      </c>
      <c r="AY10" s="9">
        <v>26.317</v>
      </c>
      <c r="AZ10" s="9">
        <v>27.765000000000001</v>
      </c>
      <c r="BA10" s="9">
        <v>27.282</v>
      </c>
      <c r="BB10" s="9">
        <v>25.699000000000002</v>
      </c>
      <c r="BC10" s="9">
        <v>25.797999999999998</v>
      </c>
      <c r="BD10" s="9">
        <v>26.945</v>
      </c>
      <c r="BE10" s="9">
        <v>25.625</v>
      </c>
      <c r="BF10" s="9">
        <v>34.624000000000002</v>
      </c>
      <c r="BG10" s="9">
        <v>30.15</v>
      </c>
    </row>
    <row r="11" spans="1:59" x14ac:dyDescent="0.15">
      <c r="A11" s="7" t="s">
        <v>71</v>
      </c>
      <c r="B11" s="8">
        <v>25.329000000000001</v>
      </c>
      <c r="C11" s="8">
        <v>25.635000000000002</v>
      </c>
      <c r="D11" s="8">
        <v>25.975000000000001</v>
      </c>
      <c r="E11" s="8">
        <v>26.021000000000001</v>
      </c>
      <c r="F11" s="8">
        <v>24.724</v>
      </c>
      <c r="G11" s="8">
        <v>23.481999999999999</v>
      </c>
      <c r="H11" s="8">
        <v>24.411999999999999</v>
      </c>
      <c r="I11" s="8">
        <v>28.992999999999999</v>
      </c>
      <c r="J11" s="8">
        <v>32.609000000000002</v>
      </c>
      <c r="K11" s="8">
        <v>26.355</v>
      </c>
      <c r="L11" s="8">
        <v>32.576000000000001</v>
      </c>
      <c r="M11" s="8">
        <v>27.1</v>
      </c>
      <c r="N11" s="8">
        <v>31.271999999999998</v>
      </c>
      <c r="O11" s="8">
        <v>23.251000000000001</v>
      </c>
      <c r="P11" s="8">
        <v>26.731000000000002</v>
      </c>
      <c r="Q11" s="8">
        <v>24.574000000000002</v>
      </c>
      <c r="R11" s="8">
        <v>25.48</v>
      </c>
      <c r="S11" s="8">
        <v>23.486000000000001</v>
      </c>
      <c r="T11" s="8">
        <v>24.872</v>
      </c>
      <c r="U11" s="8">
        <v>25.09</v>
      </c>
      <c r="V11" s="8">
        <v>22.378</v>
      </c>
      <c r="W11" s="8">
        <v>24.004000000000001</v>
      </c>
      <c r="X11" s="8">
        <v>25.184999999999999</v>
      </c>
      <c r="Y11" s="8">
        <v>22.433</v>
      </c>
      <c r="Z11" s="8">
        <v>23.367000000000001</v>
      </c>
      <c r="AA11" s="8">
        <v>24.669</v>
      </c>
      <c r="AB11" s="8">
        <v>24.559000000000001</v>
      </c>
      <c r="AC11" s="8">
        <v>24.652000000000001</v>
      </c>
      <c r="AD11" s="8">
        <v>24.777000000000001</v>
      </c>
      <c r="AE11" s="8">
        <v>25.300999999999998</v>
      </c>
      <c r="AF11" s="8">
        <v>24.47</v>
      </c>
      <c r="AG11" s="8">
        <v>23.96</v>
      </c>
      <c r="AH11" s="8">
        <v>24.622</v>
      </c>
      <c r="AI11" s="8">
        <v>24.661999999999999</v>
      </c>
      <c r="AJ11" s="8">
        <v>22.756</v>
      </c>
      <c r="AK11" s="8">
        <v>23.449000000000002</v>
      </c>
      <c r="AL11" s="8">
        <v>26.292000000000002</v>
      </c>
      <c r="AM11" s="8">
        <v>25.279</v>
      </c>
      <c r="AN11" s="8">
        <v>24.385000000000002</v>
      </c>
      <c r="AO11" s="8">
        <v>24.084</v>
      </c>
      <c r="AP11" s="8">
        <v>24.452999999999999</v>
      </c>
      <c r="AQ11" s="8">
        <v>24.882999999999999</v>
      </c>
      <c r="AR11" s="9">
        <v>23.477</v>
      </c>
      <c r="AS11" s="9">
        <v>22.206</v>
      </c>
      <c r="AT11" s="9">
        <v>24.681999999999999</v>
      </c>
      <c r="AU11" s="9">
        <v>24.22</v>
      </c>
      <c r="AV11" s="9">
        <v>23.347999999999999</v>
      </c>
      <c r="AW11" s="9">
        <v>24.265999999999998</v>
      </c>
      <c r="AX11" s="9">
        <v>25.077000000000002</v>
      </c>
      <c r="AY11" s="9">
        <v>22.311</v>
      </c>
      <c r="AZ11" s="9">
        <v>24.812000000000001</v>
      </c>
      <c r="BA11" s="9">
        <v>25.193999999999999</v>
      </c>
      <c r="BB11" s="9">
        <v>25.927</v>
      </c>
      <c r="BC11" s="9">
        <v>24.158000000000001</v>
      </c>
      <c r="BD11" s="9">
        <v>24.905999999999999</v>
      </c>
      <c r="BE11" s="9">
        <v>23.54</v>
      </c>
      <c r="BF11" s="9">
        <v>34.200000000000003</v>
      </c>
      <c r="BG11" s="9">
        <v>27.393000000000001</v>
      </c>
    </row>
    <row r="12" spans="1:59" x14ac:dyDescent="0.15">
      <c r="A12" s="7" t="s">
        <v>72</v>
      </c>
      <c r="B12" s="8">
        <v>30.08</v>
      </c>
      <c r="C12" s="8">
        <v>29.195</v>
      </c>
      <c r="D12" s="8">
        <v>28.379000000000001</v>
      </c>
      <c r="E12" s="8">
        <v>30.824000000000002</v>
      </c>
      <c r="F12" s="8">
        <v>26.52</v>
      </c>
      <c r="G12" s="8">
        <v>25.768000000000001</v>
      </c>
      <c r="H12" s="8">
        <v>27.390999999999998</v>
      </c>
      <c r="I12" s="8">
        <v>30.829000000000001</v>
      </c>
      <c r="J12" s="8">
        <v>33.033999999999999</v>
      </c>
      <c r="K12" s="8">
        <v>27.376000000000001</v>
      </c>
      <c r="L12" s="8">
        <v>31.574000000000002</v>
      </c>
      <c r="M12" s="8">
        <v>29.888000000000002</v>
      </c>
      <c r="N12" s="8">
        <v>32.094000000000001</v>
      </c>
      <c r="O12" s="8">
        <v>26.452000000000002</v>
      </c>
      <c r="P12" s="8">
        <v>28.728999999999999</v>
      </c>
      <c r="Q12" s="8">
        <v>28.529</v>
      </c>
      <c r="R12" s="8">
        <v>30.105</v>
      </c>
      <c r="S12" s="8">
        <v>28.512</v>
      </c>
      <c r="T12" s="8">
        <v>23.533999999999999</v>
      </c>
      <c r="U12" s="8">
        <v>29.315999999999999</v>
      </c>
      <c r="V12" s="8">
        <v>25.696000000000002</v>
      </c>
      <c r="W12" s="8">
        <v>26.617000000000001</v>
      </c>
      <c r="X12" s="8">
        <v>27.393000000000001</v>
      </c>
      <c r="Y12" s="8">
        <v>26.911999999999999</v>
      </c>
      <c r="Z12" s="8">
        <v>28.327999999999999</v>
      </c>
      <c r="AA12" s="8">
        <v>25.597000000000001</v>
      </c>
      <c r="AB12" s="8">
        <v>28.661999999999999</v>
      </c>
      <c r="AC12" s="8">
        <v>28.491</v>
      </c>
      <c r="AD12" s="8">
        <v>28.783999999999999</v>
      </c>
      <c r="AE12" s="8">
        <v>29.795000000000002</v>
      </c>
      <c r="AF12" s="8">
        <v>26.965</v>
      </c>
      <c r="AG12" s="8">
        <v>25.64</v>
      </c>
      <c r="AH12" s="8">
        <v>28.965</v>
      </c>
      <c r="AI12" s="8">
        <v>27.456</v>
      </c>
      <c r="AJ12" s="8">
        <v>28.204999999999998</v>
      </c>
      <c r="AK12" s="8">
        <v>26.933</v>
      </c>
      <c r="AL12" s="8">
        <v>31.212</v>
      </c>
      <c r="AM12" s="8">
        <v>31.088999999999999</v>
      </c>
      <c r="AN12" s="8">
        <v>27.177</v>
      </c>
      <c r="AO12" s="8">
        <v>25.218</v>
      </c>
      <c r="AP12" s="8">
        <v>27.07</v>
      </c>
      <c r="AQ12" s="8">
        <v>27.88</v>
      </c>
      <c r="AR12" s="9">
        <v>28.29</v>
      </c>
      <c r="AS12" s="9">
        <v>25.725999999999999</v>
      </c>
      <c r="AT12" s="9">
        <v>27.954000000000001</v>
      </c>
      <c r="AU12" s="9">
        <v>26.483000000000001</v>
      </c>
      <c r="AV12" s="9">
        <v>25.565000000000001</v>
      </c>
      <c r="AW12" s="9">
        <v>27.725000000000001</v>
      </c>
      <c r="AX12" s="9">
        <v>26.815999999999999</v>
      </c>
      <c r="AY12" s="9">
        <v>24.68</v>
      </c>
      <c r="AZ12" s="9">
        <v>28.271999999999998</v>
      </c>
      <c r="BA12" s="9">
        <v>27.478000000000002</v>
      </c>
      <c r="BB12" s="9">
        <v>25.06</v>
      </c>
      <c r="BC12" s="9">
        <v>23.338000000000001</v>
      </c>
      <c r="BD12" s="9">
        <v>26.02</v>
      </c>
      <c r="BE12" s="9">
        <v>25.576000000000001</v>
      </c>
      <c r="BF12" s="9">
        <v>34.442</v>
      </c>
      <c r="BG12" s="9">
        <v>28.782</v>
      </c>
    </row>
    <row r="13" spans="1:59" x14ac:dyDescent="0.15">
      <c r="A13" s="7" t="s">
        <v>73</v>
      </c>
      <c r="B13" s="8">
        <v>31.254999999999999</v>
      </c>
      <c r="C13" s="8">
        <v>32.088999999999999</v>
      </c>
      <c r="D13" s="8">
        <v>30.931999999999999</v>
      </c>
      <c r="E13" s="8">
        <v>35.606000000000002</v>
      </c>
      <c r="F13" s="8">
        <v>30.901</v>
      </c>
      <c r="G13" s="8">
        <v>29.361000000000001</v>
      </c>
      <c r="H13" s="8">
        <v>28.850999999999999</v>
      </c>
      <c r="I13" s="8">
        <v>32.204000000000001</v>
      </c>
      <c r="J13" s="8">
        <v>33.668999999999997</v>
      </c>
      <c r="K13" s="8">
        <v>31.965</v>
      </c>
      <c r="L13" s="8">
        <v>34.917999999999999</v>
      </c>
      <c r="M13" s="8">
        <v>32.048000000000002</v>
      </c>
      <c r="N13" s="8">
        <v>33.536000000000001</v>
      </c>
      <c r="O13" s="8">
        <v>31.760999999999999</v>
      </c>
      <c r="P13" s="8">
        <v>32.677</v>
      </c>
      <c r="Q13" s="8">
        <v>29.870999999999999</v>
      </c>
      <c r="R13" s="8">
        <v>32.918999999999997</v>
      </c>
      <c r="S13" s="8">
        <v>32.433999999999997</v>
      </c>
      <c r="T13" s="8">
        <v>30.706</v>
      </c>
      <c r="U13" s="8">
        <v>29.222000000000001</v>
      </c>
      <c r="V13" s="8">
        <v>28.207999999999998</v>
      </c>
      <c r="W13" s="8">
        <v>34.835999999999999</v>
      </c>
      <c r="X13" s="8">
        <v>35.274000000000001</v>
      </c>
      <c r="Y13" s="8">
        <v>31.983000000000001</v>
      </c>
      <c r="Z13" s="8">
        <v>30.474</v>
      </c>
      <c r="AA13" s="8">
        <v>32.292999999999999</v>
      </c>
      <c r="AB13" s="8">
        <v>34.287999999999997</v>
      </c>
      <c r="AC13" s="8">
        <v>35.503999999999998</v>
      </c>
      <c r="AD13" s="8">
        <v>33.372999999999998</v>
      </c>
      <c r="AE13" s="8">
        <v>30.864000000000001</v>
      </c>
      <c r="AF13" s="8">
        <v>30.155999999999999</v>
      </c>
      <c r="AG13" s="8">
        <v>31.47</v>
      </c>
      <c r="AH13" s="8">
        <v>30.335000000000001</v>
      </c>
      <c r="AI13" s="8">
        <v>28.469000000000001</v>
      </c>
      <c r="AJ13" s="8">
        <v>29.414000000000001</v>
      </c>
      <c r="AK13" s="8">
        <v>30.881</v>
      </c>
      <c r="AL13" s="8">
        <v>32.424999999999997</v>
      </c>
      <c r="AM13" s="8">
        <v>32.154000000000003</v>
      </c>
      <c r="AN13" s="8">
        <v>25.594000000000001</v>
      </c>
      <c r="AO13" s="8">
        <v>32.595999999999997</v>
      </c>
      <c r="AP13" s="8">
        <v>33.223999999999997</v>
      </c>
      <c r="AQ13" s="8">
        <v>34.191000000000003</v>
      </c>
      <c r="AR13" s="9">
        <v>29.623000000000001</v>
      </c>
      <c r="AS13" s="9">
        <v>31.215</v>
      </c>
      <c r="AT13" s="9">
        <v>30.777000000000001</v>
      </c>
      <c r="AU13" s="9">
        <v>32.055999999999997</v>
      </c>
      <c r="AV13" s="9">
        <v>29.786000000000001</v>
      </c>
      <c r="AW13" s="9">
        <v>30.841000000000001</v>
      </c>
      <c r="AX13" s="9">
        <v>30.324999999999999</v>
      </c>
      <c r="AY13" s="9">
        <v>28.969000000000001</v>
      </c>
      <c r="AZ13" s="9">
        <v>31.187000000000001</v>
      </c>
      <c r="BA13" s="9">
        <v>33.033000000000001</v>
      </c>
      <c r="BB13" s="9">
        <v>31.896000000000001</v>
      </c>
      <c r="BC13" s="9">
        <v>31.167999999999999</v>
      </c>
      <c r="BD13" s="9">
        <v>29.254000000000001</v>
      </c>
      <c r="BE13" s="9">
        <v>30.722999999999999</v>
      </c>
      <c r="BF13" s="9">
        <v>35.448999999999998</v>
      </c>
      <c r="BG13" s="9">
        <v>33.137</v>
      </c>
    </row>
    <row r="14" spans="1:59" x14ac:dyDescent="0.15">
      <c r="A14" s="7" t="s">
        <v>74</v>
      </c>
      <c r="B14" s="8">
        <v>26.064</v>
      </c>
      <c r="C14" s="8">
        <v>26.456</v>
      </c>
      <c r="D14" s="8">
        <v>26.623000000000001</v>
      </c>
      <c r="E14" s="8">
        <v>27.033000000000001</v>
      </c>
      <c r="F14" s="8">
        <v>30.262</v>
      </c>
      <c r="G14" s="8">
        <v>27.648</v>
      </c>
      <c r="H14" s="8">
        <v>29.341999999999999</v>
      </c>
      <c r="I14" s="8">
        <v>29.302</v>
      </c>
      <c r="J14" s="8">
        <v>34.304000000000002</v>
      </c>
      <c r="K14" s="8">
        <v>29.984000000000002</v>
      </c>
      <c r="L14" s="8">
        <v>35.113</v>
      </c>
      <c r="M14" s="8">
        <v>30.117999999999999</v>
      </c>
      <c r="N14" s="8">
        <v>34.167999999999999</v>
      </c>
      <c r="O14" s="8">
        <v>27.913</v>
      </c>
      <c r="P14" s="8">
        <v>30.254999999999999</v>
      </c>
      <c r="Q14" s="8">
        <v>25.631</v>
      </c>
      <c r="R14" s="8">
        <v>29.66</v>
      </c>
      <c r="S14" s="8">
        <v>27.413</v>
      </c>
      <c r="T14" s="8">
        <v>27.286000000000001</v>
      </c>
      <c r="U14" s="8">
        <v>26.803000000000001</v>
      </c>
      <c r="V14" s="8">
        <v>26.337</v>
      </c>
      <c r="W14" s="8">
        <v>26.981000000000002</v>
      </c>
      <c r="X14" s="8">
        <v>27.239000000000001</v>
      </c>
      <c r="Y14" s="8">
        <v>28.276</v>
      </c>
      <c r="Z14" s="8">
        <v>28.222000000000001</v>
      </c>
      <c r="AA14" s="8">
        <v>26.381</v>
      </c>
      <c r="AB14" s="8">
        <v>28.222000000000001</v>
      </c>
      <c r="AC14" s="8">
        <v>25.925999999999998</v>
      </c>
      <c r="AD14" s="8">
        <v>26.640999999999998</v>
      </c>
      <c r="AE14" s="8">
        <v>27.553999999999998</v>
      </c>
      <c r="AF14" s="8">
        <v>24.748000000000001</v>
      </c>
      <c r="AG14" s="8">
        <v>25.641999999999999</v>
      </c>
      <c r="AH14" s="8">
        <v>24.268000000000001</v>
      </c>
      <c r="AI14" s="8">
        <v>24.39</v>
      </c>
      <c r="AJ14" s="8">
        <v>25.213000000000001</v>
      </c>
      <c r="AK14" s="8">
        <v>25.373999999999999</v>
      </c>
      <c r="AL14" s="8">
        <v>29.387</v>
      </c>
      <c r="AM14" s="8">
        <v>26.327000000000002</v>
      </c>
      <c r="AN14" s="8">
        <v>26.349</v>
      </c>
      <c r="AO14" s="8">
        <v>28.109000000000002</v>
      </c>
      <c r="AP14" s="8">
        <v>27.856999999999999</v>
      </c>
      <c r="AQ14" s="8">
        <v>28.364999999999998</v>
      </c>
      <c r="AR14" s="9">
        <v>24.245999999999999</v>
      </c>
      <c r="AS14" s="9">
        <v>27.170999999999999</v>
      </c>
      <c r="AT14" s="9">
        <v>29.459</v>
      </c>
      <c r="AU14" s="9">
        <v>27.658000000000001</v>
      </c>
      <c r="AV14" s="9">
        <v>26.422999999999998</v>
      </c>
      <c r="AW14" s="9">
        <v>25.521000000000001</v>
      </c>
      <c r="AX14" s="9">
        <v>27.19</v>
      </c>
      <c r="AY14" s="9">
        <v>26.359000000000002</v>
      </c>
      <c r="AZ14" s="9">
        <v>25.916</v>
      </c>
      <c r="BA14" s="9">
        <v>23.41</v>
      </c>
      <c r="BB14" s="9">
        <v>27.202000000000002</v>
      </c>
      <c r="BC14" s="9">
        <v>26.471</v>
      </c>
      <c r="BD14" s="9">
        <v>25.841000000000001</v>
      </c>
      <c r="BE14" s="9">
        <v>27.355</v>
      </c>
      <c r="BF14" s="9">
        <v>34.542000000000002</v>
      </c>
      <c r="BG14" s="9">
        <v>26.434000000000001</v>
      </c>
    </row>
    <row r="15" spans="1:59" x14ac:dyDescent="0.15">
      <c r="A15" s="7" t="s">
        <v>75</v>
      </c>
      <c r="B15" s="8">
        <v>33.695999999999998</v>
      </c>
      <c r="C15" s="8">
        <v>33.176000000000002</v>
      </c>
      <c r="D15" s="8">
        <v>34.959000000000003</v>
      </c>
      <c r="E15" s="8">
        <v>31.26</v>
      </c>
      <c r="F15" s="8">
        <v>33.158000000000001</v>
      </c>
      <c r="G15" s="8">
        <v>31.777000000000001</v>
      </c>
      <c r="H15" s="8">
        <v>30.93</v>
      </c>
      <c r="I15" s="8">
        <v>32.206000000000003</v>
      </c>
      <c r="J15" s="8">
        <v>34.906999999999996</v>
      </c>
      <c r="K15" s="8">
        <v>33.215000000000003</v>
      </c>
      <c r="L15" s="8">
        <v>35.667000000000002</v>
      </c>
      <c r="M15" s="8">
        <v>34.347999999999999</v>
      </c>
      <c r="N15" s="8">
        <v>35.918999999999997</v>
      </c>
      <c r="O15" s="8">
        <v>34.981999999999999</v>
      </c>
      <c r="P15" s="8">
        <v>34.704000000000001</v>
      </c>
      <c r="Q15" s="8">
        <v>33.765000000000001</v>
      </c>
      <c r="R15" s="8">
        <v>35.479999999999997</v>
      </c>
      <c r="S15" s="8">
        <v>33.14</v>
      </c>
      <c r="T15" s="8">
        <v>32.015000000000001</v>
      </c>
      <c r="U15" s="8">
        <v>34.746000000000002</v>
      </c>
      <c r="V15" s="8">
        <v>31.334</v>
      </c>
      <c r="W15" s="8">
        <v>35.167999999999999</v>
      </c>
      <c r="X15" s="8">
        <v>35.104999999999997</v>
      </c>
      <c r="Y15" s="8">
        <v>31.347000000000001</v>
      </c>
      <c r="Z15" s="8">
        <v>32.043999999999997</v>
      </c>
      <c r="AA15" s="8">
        <v>33.093000000000004</v>
      </c>
      <c r="AB15" s="8">
        <v>34.243000000000002</v>
      </c>
      <c r="AC15" s="8">
        <v>32.281999999999996</v>
      </c>
      <c r="AD15" s="8">
        <v>31.132000000000001</v>
      </c>
      <c r="AE15" s="8">
        <v>34.646000000000001</v>
      </c>
      <c r="AF15" s="8">
        <v>32.191000000000003</v>
      </c>
      <c r="AG15" s="8">
        <v>34.643999999999998</v>
      </c>
      <c r="AH15" s="8">
        <v>32.987000000000002</v>
      </c>
      <c r="AI15" s="8">
        <v>32.01</v>
      </c>
      <c r="AJ15" s="8">
        <v>32.119999999999997</v>
      </c>
      <c r="AK15" s="8">
        <v>31.927</v>
      </c>
      <c r="AL15" s="8">
        <v>34.229999999999997</v>
      </c>
      <c r="AM15" s="8">
        <v>33.729999999999997</v>
      </c>
      <c r="AN15" s="8">
        <v>30.084</v>
      </c>
      <c r="AO15" s="8">
        <v>34.517000000000003</v>
      </c>
      <c r="AP15" s="8">
        <v>30.76</v>
      </c>
      <c r="AQ15" s="8">
        <v>25.210999999999999</v>
      </c>
      <c r="AR15" s="9">
        <v>32.238</v>
      </c>
      <c r="AS15" s="9">
        <v>32.021000000000001</v>
      </c>
      <c r="AT15" s="9">
        <v>32.930999999999997</v>
      </c>
      <c r="AU15" s="9">
        <v>34.752000000000002</v>
      </c>
      <c r="AV15" s="9">
        <v>30.376999999999999</v>
      </c>
      <c r="AW15" s="9">
        <v>35.052</v>
      </c>
      <c r="AX15" s="9">
        <v>33.146999999999998</v>
      </c>
      <c r="AY15" s="9">
        <v>31.414999999999999</v>
      </c>
      <c r="AZ15" s="9">
        <v>34.411000000000001</v>
      </c>
      <c r="BA15" s="9">
        <v>34.594000000000001</v>
      </c>
      <c r="BB15" s="9">
        <v>34.030999999999999</v>
      </c>
      <c r="BC15" s="9">
        <v>33.122</v>
      </c>
      <c r="BD15" s="9">
        <v>32.942</v>
      </c>
      <c r="BE15" s="9">
        <v>33.994999999999997</v>
      </c>
      <c r="BF15" s="9">
        <v>35.406999999999996</v>
      </c>
      <c r="BG15" s="9">
        <v>33.942</v>
      </c>
    </row>
    <row r="16" spans="1:59" x14ac:dyDescent="0.15">
      <c r="A16" s="7" t="s">
        <v>76</v>
      </c>
      <c r="B16" s="8">
        <v>25.364999999999998</v>
      </c>
      <c r="C16" s="8">
        <v>25.725999999999999</v>
      </c>
      <c r="D16" s="8">
        <v>25.568000000000001</v>
      </c>
      <c r="E16" s="8">
        <v>26.858000000000001</v>
      </c>
      <c r="F16" s="8">
        <v>24.611000000000001</v>
      </c>
      <c r="G16" s="8">
        <v>24.492999999999999</v>
      </c>
      <c r="H16" s="8">
        <v>24.614000000000001</v>
      </c>
      <c r="I16" s="8">
        <v>28.436</v>
      </c>
      <c r="J16" s="8">
        <v>35.046999999999997</v>
      </c>
      <c r="K16" s="8">
        <v>26.792000000000002</v>
      </c>
      <c r="L16" s="8">
        <v>34.679000000000002</v>
      </c>
      <c r="M16" s="8">
        <v>29.427</v>
      </c>
      <c r="N16" s="8">
        <v>33.872</v>
      </c>
      <c r="O16" s="8">
        <v>25.954999999999998</v>
      </c>
      <c r="P16" s="8">
        <v>27.193000000000001</v>
      </c>
      <c r="Q16" s="8">
        <v>26.722999999999999</v>
      </c>
      <c r="R16" s="8">
        <v>27.414999999999999</v>
      </c>
      <c r="S16" s="8">
        <v>24.626000000000001</v>
      </c>
      <c r="T16" s="8">
        <v>24.861000000000001</v>
      </c>
      <c r="U16" s="8">
        <v>25.135000000000002</v>
      </c>
      <c r="V16" s="8">
        <v>22.87</v>
      </c>
      <c r="W16" s="8">
        <v>24.244</v>
      </c>
      <c r="X16" s="8">
        <v>24.684999999999999</v>
      </c>
      <c r="Y16" s="8">
        <v>23.257000000000001</v>
      </c>
      <c r="Z16" s="8">
        <v>24.452000000000002</v>
      </c>
      <c r="AA16" s="8">
        <v>24.666</v>
      </c>
      <c r="AB16" s="8">
        <v>25.584</v>
      </c>
      <c r="AC16" s="8">
        <v>24.010999999999999</v>
      </c>
      <c r="AD16" s="8">
        <v>25.405999999999999</v>
      </c>
      <c r="AE16" s="8">
        <v>26.007000000000001</v>
      </c>
      <c r="AF16" s="8">
        <v>24.402000000000001</v>
      </c>
      <c r="AG16" s="8">
        <v>25.382000000000001</v>
      </c>
      <c r="AH16" s="8">
        <v>24.152000000000001</v>
      </c>
      <c r="AI16" s="8">
        <v>23.989000000000001</v>
      </c>
      <c r="AJ16" s="8">
        <v>23.710999999999999</v>
      </c>
      <c r="AK16" s="8">
        <v>23.355</v>
      </c>
      <c r="AL16" s="8">
        <v>24.41</v>
      </c>
      <c r="AM16" s="8">
        <v>26.363</v>
      </c>
      <c r="AN16" s="8">
        <v>23.202999999999999</v>
      </c>
      <c r="AO16" s="8">
        <v>25.076000000000001</v>
      </c>
      <c r="AP16" s="8">
        <v>24.109000000000002</v>
      </c>
      <c r="AQ16" s="8">
        <v>24.393000000000001</v>
      </c>
      <c r="AR16" s="9">
        <v>23.88</v>
      </c>
      <c r="AS16" s="9">
        <v>23.626000000000001</v>
      </c>
      <c r="AT16" s="9">
        <v>26.207000000000001</v>
      </c>
      <c r="AU16" s="9">
        <v>23.446000000000002</v>
      </c>
      <c r="AV16" s="9">
        <v>22.884</v>
      </c>
      <c r="AW16" s="9">
        <v>25.382000000000001</v>
      </c>
      <c r="AX16" s="9">
        <v>24.887</v>
      </c>
      <c r="AY16" s="9">
        <v>23.545000000000002</v>
      </c>
      <c r="AZ16" s="9">
        <v>24.954999999999998</v>
      </c>
      <c r="BA16" s="9">
        <v>24.757000000000001</v>
      </c>
      <c r="BB16" s="9">
        <v>25.664999999999999</v>
      </c>
      <c r="BC16" s="9">
        <v>24.286999999999999</v>
      </c>
      <c r="BD16" s="9">
        <v>24.463000000000001</v>
      </c>
      <c r="BE16" s="9">
        <v>24.815000000000001</v>
      </c>
      <c r="BF16" s="9">
        <v>34.515000000000001</v>
      </c>
      <c r="BG16" s="9">
        <v>28.108000000000001</v>
      </c>
    </row>
    <row r="17" spans="1:60" x14ac:dyDescent="0.15">
      <c r="A17" s="15" t="s">
        <v>114</v>
      </c>
      <c r="B17" s="8">
        <f>AVERAGE(B6,B10)</f>
        <v>26.237000000000002</v>
      </c>
      <c r="C17" s="8">
        <f t="shared" ref="C17:BG17" si="0">AVERAGE(C6,C10)</f>
        <v>26.587499999999999</v>
      </c>
      <c r="D17" s="8">
        <f t="shared" si="0"/>
        <v>26.340499999999999</v>
      </c>
      <c r="E17" s="8">
        <f t="shared" si="0"/>
        <v>28.598999999999997</v>
      </c>
      <c r="F17" s="8">
        <f t="shared" si="0"/>
        <v>26.427</v>
      </c>
      <c r="G17" s="8">
        <f t="shared" si="0"/>
        <v>25.875999999999998</v>
      </c>
      <c r="H17" s="8">
        <f t="shared" si="0"/>
        <v>26.18</v>
      </c>
      <c r="I17" s="8">
        <f t="shared" si="0"/>
        <v>28.488999999999997</v>
      </c>
      <c r="J17" s="8">
        <f t="shared" si="0"/>
        <v>30.634499999999999</v>
      </c>
      <c r="K17" s="8">
        <f t="shared" si="0"/>
        <v>27.265500000000003</v>
      </c>
      <c r="L17" s="8">
        <f t="shared" si="0"/>
        <v>32.466499999999996</v>
      </c>
      <c r="M17" s="8">
        <f t="shared" si="0"/>
        <v>29.279499999999999</v>
      </c>
      <c r="N17" s="8">
        <f t="shared" si="0"/>
        <v>31.745999999999999</v>
      </c>
      <c r="O17" s="8">
        <f t="shared" si="0"/>
        <v>26.173000000000002</v>
      </c>
      <c r="P17" s="8">
        <f t="shared" si="0"/>
        <v>28.174500000000002</v>
      </c>
      <c r="Q17" s="8">
        <f t="shared" si="0"/>
        <v>25.350999999999999</v>
      </c>
      <c r="R17" s="8">
        <f t="shared" si="0"/>
        <v>29.1755</v>
      </c>
      <c r="S17" s="8">
        <f t="shared" si="0"/>
        <v>25.658000000000001</v>
      </c>
      <c r="T17" s="8">
        <f t="shared" si="0"/>
        <v>24.719000000000001</v>
      </c>
      <c r="U17" s="8">
        <f t="shared" si="0"/>
        <v>26.079000000000001</v>
      </c>
      <c r="V17" s="8">
        <f t="shared" si="0"/>
        <v>24.427499999999998</v>
      </c>
      <c r="W17" s="8">
        <f t="shared" si="0"/>
        <v>25.354500000000002</v>
      </c>
      <c r="X17" s="8">
        <f t="shared" si="0"/>
        <v>24.887</v>
      </c>
      <c r="Y17" s="8">
        <f t="shared" si="0"/>
        <v>25.3475</v>
      </c>
      <c r="Z17" s="8">
        <f t="shared" si="0"/>
        <v>26.642000000000003</v>
      </c>
      <c r="AA17" s="8">
        <f t="shared" si="0"/>
        <v>24.256499999999999</v>
      </c>
      <c r="AB17" s="8">
        <f t="shared" si="0"/>
        <v>26.359000000000002</v>
      </c>
      <c r="AC17" s="8">
        <f t="shared" si="0"/>
        <v>25.575499999999998</v>
      </c>
      <c r="AD17" s="8">
        <f t="shared" si="0"/>
        <v>26.2195</v>
      </c>
      <c r="AE17" s="8">
        <f t="shared" si="0"/>
        <v>26.739000000000001</v>
      </c>
      <c r="AF17" s="8">
        <f t="shared" si="0"/>
        <v>25.289000000000001</v>
      </c>
      <c r="AG17" s="8">
        <f t="shared" si="0"/>
        <v>26.0825</v>
      </c>
      <c r="AH17" s="8">
        <f t="shared" si="0"/>
        <v>24.999000000000002</v>
      </c>
      <c r="AI17" s="8">
        <f t="shared" si="0"/>
        <v>25.125499999999999</v>
      </c>
      <c r="AJ17" s="8">
        <f t="shared" si="0"/>
        <v>25.268000000000001</v>
      </c>
      <c r="AK17" s="8">
        <f t="shared" si="0"/>
        <v>24.762999999999998</v>
      </c>
      <c r="AL17" s="8">
        <f t="shared" si="0"/>
        <v>28.482500000000002</v>
      </c>
      <c r="AM17" s="8">
        <f t="shared" si="0"/>
        <v>27.345500000000001</v>
      </c>
      <c r="AN17" s="8">
        <f t="shared" si="0"/>
        <v>24.880000000000003</v>
      </c>
      <c r="AO17" s="8">
        <f t="shared" si="0"/>
        <v>25.525500000000001</v>
      </c>
      <c r="AP17" s="8">
        <f t="shared" si="0"/>
        <v>27.2805</v>
      </c>
      <c r="AQ17" s="8">
        <f t="shared" si="0"/>
        <v>25.589500000000001</v>
      </c>
      <c r="AR17" s="8">
        <f t="shared" si="0"/>
        <v>24.8215</v>
      </c>
      <c r="AS17" s="8">
        <f t="shared" si="0"/>
        <v>23.941000000000003</v>
      </c>
      <c r="AT17" s="8">
        <f t="shared" si="0"/>
        <v>27.089500000000001</v>
      </c>
      <c r="AU17" s="8">
        <f t="shared" si="0"/>
        <v>26.432000000000002</v>
      </c>
      <c r="AV17" s="8">
        <f t="shared" si="0"/>
        <v>25.076000000000001</v>
      </c>
      <c r="AW17" s="8">
        <f t="shared" si="0"/>
        <v>26.516500000000001</v>
      </c>
      <c r="AX17" s="8">
        <f t="shared" si="0"/>
        <v>25.781500000000001</v>
      </c>
      <c r="AY17" s="8">
        <f t="shared" si="0"/>
        <v>24.8965</v>
      </c>
      <c r="AZ17" s="8">
        <f t="shared" si="0"/>
        <v>26.014000000000003</v>
      </c>
      <c r="BA17" s="8">
        <f t="shared" si="0"/>
        <v>25.734500000000001</v>
      </c>
      <c r="BB17" s="8">
        <f t="shared" si="0"/>
        <v>25.811</v>
      </c>
      <c r="BC17" s="8">
        <f t="shared" si="0"/>
        <v>24.6785</v>
      </c>
      <c r="BD17" s="8">
        <f t="shared" si="0"/>
        <v>25.146999999999998</v>
      </c>
      <c r="BE17" s="8">
        <f t="shared" si="0"/>
        <v>25.282499999999999</v>
      </c>
      <c r="BF17" s="8">
        <f t="shared" si="0"/>
        <v>33.415999999999997</v>
      </c>
      <c r="BG17" s="8">
        <f t="shared" si="0"/>
        <v>28.2075</v>
      </c>
    </row>
    <row r="18" spans="1:60" x14ac:dyDescent="0.15">
      <c r="A18" s="16" t="s">
        <v>115</v>
      </c>
      <c r="B18" s="8">
        <f t="shared" ref="B18:AG18" si="1">AVERAGE(B6,B10,B7)</f>
        <v>26.608999999999998</v>
      </c>
      <c r="C18" s="8">
        <f t="shared" si="1"/>
        <v>26.934999999999999</v>
      </c>
      <c r="D18" s="8">
        <f t="shared" si="1"/>
        <v>26.552666666666667</v>
      </c>
      <c r="E18" s="8">
        <f t="shared" si="1"/>
        <v>28.260333333333332</v>
      </c>
      <c r="F18" s="8">
        <f t="shared" si="1"/>
        <v>26.489000000000001</v>
      </c>
      <c r="G18" s="8">
        <f t="shared" si="1"/>
        <v>26.317666666666668</v>
      </c>
      <c r="H18" s="8">
        <f t="shared" si="1"/>
        <v>26.693666666666669</v>
      </c>
      <c r="I18" s="8">
        <f t="shared" si="1"/>
        <v>28.641999999999996</v>
      </c>
      <c r="J18" s="8">
        <f t="shared" si="1"/>
        <v>30.617999999999999</v>
      </c>
      <c r="K18" s="8">
        <f t="shared" si="1"/>
        <v>27.986000000000001</v>
      </c>
      <c r="L18" s="8">
        <f t="shared" si="1"/>
        <v>32.750666666666667</v>
      </c>
      <c r="M18" s="8">
        <f t="shared" si="1"/>
        <v>29.66033333333333</v>
      </c>
      <c r="N18" s="8">
        <f t="shared" si="1"/>
        <v>31.820666666666664</v>
      </c>
      <c r="O18" s="8">
        <f t="shared" si="1"/>
        <v>27.169666666666668</v>
      </c>
      <c r="P18" s="8">
        <f t="shared" si="1"/>
        <v>28.773</v>
      </c>
      <c r="Q18" s="8">
        <f t="shared" si="1"/>
        <v>25.681333333333331</v>
      </c>
      <c r="R18" s="8">
        <f t="shared" si="1"/>
        <v>29.441000000000003</v>
      </c>
      <c r="S18" s="8">
        <f t="shared" si="1"/>
        <v>25.90433333333333</v>
      </c>
      <c r="T18" s="8">
        <f t="shared" si="1"/>
        <v>25.268000000000001</v>
      </c>
      <c r="U18" s="8">
        <f t="shared" si="1"/>
        <v>26.398666666666667</v>
      </c>
      <c r="V18" s="8">
        <f t="shared" si="1"/>
        <v>24.225999999999999</v>
      </c>
      <c r="W18" s="8">
        <f t="shared" si="1"/>
        <v>25.88966666666667</v>
      </c>
      <c r="X18" s="8">
        <f t="shared" si="1"/>
        <v>25.250666666666671</v>
      </c>
      <c r="Y18" s="8">
        <f t="shared" si="1"/>
        <v>24.959333333333333</v>
      </c>
      <c r="Z18" s="8">
        <f t="shared" si="1"/>
        <v>27.084000000000003</v>
      </c>
      <c r="AA18" s="8">
        <f t="shared" si="1"/>
        <v>25.018333333333334</v>
      </c>
      <c r="AB18" s="8">
        <f t="shared" si="1"/>
        <v>26.661666666666665</v>
      </c>
      <c r="AC18" s="8">
        <f t="shared" si="1"/>
        <v>25.460999999999999</v>
      </c>
      <c r="AD18" s="8">
        <f t="shared" si="1"/>
        <v>26.545000000000002</v>
      </c>
      <c r="AE18" s="8">
        <f t="shared" si="1"/>
        <v>27.447999999999997</v>
      </c>
      <c r="AF18" s="8">
        <f t="shared" si="1"/>
        <v>25.384</v>
      </c>
      <c r="AG18" s="8">
        <f t="shared" si="1"/>
        <v>26.657</v>
      </c>
      <c r="AH18" s="8">
        <f t="shared" ref="AH18:BG18" si="2">AVERAGE(AH6,AH10,AH7)</f>
        <v>24.960666666666668</v>
      </c>
      <c r="AI18" s="8">
        <f t="shared" si="2"/>
        <v>25.335333333333335</v>
      </c>
      <c r="AJ18" s="8">
        <f t="shared" si="2"/>
        <v>25.124666666666666</v>
      </c>
      <c r="AK18" s="8">
        <f t="shared" si="2"/>
        <v>24.797999999999998</v>
      </c>
      <c r="AL18" s="8">
        <f t="shared" si="2"/>
        <v>28.285666666666668</v>
      </c>
      <c r="AM18" s="8">
        <f t="shared" si="2"/>
        <v>27.696666666666669</v>
      </c>
      <c r="AN18" s="8">
        <f t="shared" si="2"/>
        <v>25.3</v>
      </c>
      <c r="AO18" s="8">
        <f t="shared" si="2"/>
        <v>26.156666666666666</v>
      </c>
      <c r="AP18" s="8">
        <f t="shared" si="2"/>
        <v>27.295333333333332</v>
      </c>
      <c r="AQ18" s="8">
        <f t="shared" si="2"/>
        <v>26.399666666666665</v>
      </c>
      <c r="AR18" s="8">
        <f t="shared" si="2"/>
        <v>24.940333333333331</v>
      </c>
      <c r="AS18" s="8">
        <f t="shared" si="2"/>
        <v>24.239333333333335</v>
      </c>
      <c r="AT18" s="8">
        <f t="shared" si="2"/>
        <v>28.103666666666669</v>
      </c>
      <c r="AU18" s="8">
        <f t="shared" si="2"/>
        <v>26.906333333333336</v>
      </c>
      <c r="AV18" s="8">
        <f t="shared" si="2"/>
        <v>25.231333333333335</v>
      </c>
      <c r="AW18" s="8">
        <f t="shared" si="2"/>
        <v>26.678000000000001</v>
      </c>
      <c r="AX18" s="8">
        <f t="shared" si="2"/>
        <v>26.645666666666667</v>
      </c>
      <c r="AY18" s="8">
        <f t="shared" si="2"/>
        <v>25.254999999999999</v>
      </c>
      <c r="AZ18" s="8">
        <f t="shared" si="2"/>
        <v>26.279</v>
      </c>
      <c r="BA18" s="8">
        <f t="shared" si="2"/>
        <v>25.689000000000004</v>
      </c>
      <c r="BB18" s="8">
        <f t="shared" si="2"/>
        <v>26.670333333333332</v>
      </c>
      <c r="BC18" s="8">
        <f t="shared" si="2"/>
        <v>24.900333333333332</v>
      </c>
      <c r="BD18" s="8">
        <f t="shared" si="2"/>
        <v>25.911333333333332</v>
      </c>
      <c r="BE18" s="8">
        <f t="shared" si="2"/>
        <v>25.523</v>
      </c>
      <c r="BF18" s="8">
        <f t="shared" si="2"/>
        <v>33.781333333333329</v>
      </c>
      <c r="BG18" s="8">
        <f t="shared" si="2"/>
        <v>28.712666666666667</v>
      </c>
      <c r="BH18" s="2"/>
    </row>
    <row r="19" spans="1:60" x14ac:dyDescent="0.15">
      <c r="A19" s="16" t="s">
        <v>116</v>
      </c>
      <c r="B19" s="8">
        <f>AVERAGE(B6,B10,B7,B9)</f>
        <v>27.089500000000001</v>
      </c>
      <c r="C19" s="8">
        <f t="shared" ref="C19:BG19" si="3">AVERAGE(C6,C10,C7,C9)</f>
        <v>27.170999999999999</v>
      </c>
      <c r="D19" s="8">
        <f t="shared" si="3"/>
        <v>26.7395</v>
      </c>
      <c r="E19" s="8">
        <f t="shared" si="3"/>
        <v>28.046749999999996</v>
      </c>
      <c r="F19" s="8">
        <f t="shared" si="3"/>
        <v>26.747</v>
      </c>
      <c r="G19" s="8">
        <f t="shared" si="3"/>
        <v>26.381250000000001</v>
      </c>
      <c r="H19" s="8">
        <f t="shared" si="3"/>
        <v>26.684750000000001</v>
      </c>
      <c r="I19" s="8">
        <f t="shared" si="3"/>
        <v>28.692749999999997</v>
      </c>
      <c r="J19" s="8">
        <f t="shared" si="3"/>
        <v>30.808499999999999</v>
      </c>
      <c r="K19" s="8">
        <f t="shared" si="3"/>
        <v>28.085000000000001</v>
      </c>
      <c r="L19" s="8">
        <f t="shared" si="3"/>
        <v>32.463999999999999</v>
      </c>
      <c r="M19" s="8">
        <f t="shared" si="3"/>
        <v>29.421499999999998</v>
      </c>
      <c r="N19" s="8">
        <f t="shared" si="3"/>
        <v>31.584749999999996</v>
      </c>
      <c r="O19" s="8">
        <f t="shared" si="3"/>
        <v>27.2075</v>
      </c>
      <c r="P19" s="8">
        <f t="shared" si="3"/>
        <v>29.161750000000001</v>
      </c>
      <c r="Q19" s="8">
        <f t="shared" si="3"/>
        <v>26.008749999999999</v>
      </c>
      <c r="R19" s="8">
        <f t="shared" si="3"/>
        <v>29.669000000000004</v>
      </c>
      <c r="S19" s="8">
        <f t="shared" si="3"/>
        <v>26.638749999999998</v>
      </c>
      <c r="T19" s="8">
        <f t="shared" si="3"/>
        <v>25.38775</v>
      </c>
      <c r="U19" s="8">
        <f t="shared" si="3"/>
        <v>26.591249999999999</v>
      </c>
      <c r="V19" s="8">
        <f t="shared" si="3"/>
        <v>24.490499999999997</v>
      </c>
      <c r="W19" s="8">
        <f t="shared" si="3"/>
        <v>25.906500000000001</v>
      </c>
      <c r="X19" s="8">
        <f t="shared" si="3"/>
        <v>25.650000000000002</v>
      </c>
      <c r="Y19" s="8">
        <f t="shared" si="3"/>
        <v>24.265999999999998</v>
      </c>
      <c r="Z19" s="8">
        <f t="shared" si="3"/>
        <v>26.552250000000001</v>
      </c>
      <c r="AA19" s="8">
        <f t="shared" si="3"/>
        <v>25.232750000000003</v>
      </c>
      <c r="AB19" s="8">
        <f t="shared" si="3"/>
        <v>26.683499999999999</v>
      </c>
      <c r="AC19" s="8">
        <f t="shared" si="3"/>
        <v>25.0075</v>
      </c>
      <c r="AD19" s="8">
        <f t="shared" si="3"/>
        <v>26.25525</v>
      </c>
      <c r="AE19" s="8">
        <f t="shared" si="3"/>
        <v>27.505749999999999</v>
      </c>
      <c r="AF19" s="8">
        <f t="shared" si="3"/>
        <v>25.59975</v>
      </c>
      <c r="AG19" s="8">
        <f t="shared" si="3"/>
        <v>26.591999999999999</v>
      </c>
      <c r="AH19" s="8">
        <f t="shared" si="3"/>
        <v>24.933750000000003</v>
      </c>
      <c r="AI19" s="8">
        <f t="shared" si="3"/>
        <v>25.468</v>
      </c>
      <c r="AJ19" s="8">
        <f t="shared" si="3"/>
        <v>25.068749999999998</v>
      </c>
      <c r="AK19" s="8">
        <f t="shared" si="3"/>
        <v>24.750249999999998</v>
      </c>
      <c r="AL19" s="8">
        <f t="shared" si="3"/>
        <v>28.6495</v>
      </c>
      <c r="AM19" s="8">
        <f t="shared" si="3"/>
        <v>27.858750000000001</v>
      </c>
      <c r="AN19" s="8">
        <f t="shared" si="3"/>
        <v>25.247</v>
      </c>
      <c r="AO19" s="8">
        <f t="shared" si="3"/>
        <v>26.504750000000001</v>
      </c>
      <c r="AP19" s="8">
        <f t="shared" si="3"/>
        <v>27.294750000000001</v>
      </c>
      <c r="AQ19" s="8">
        <f t="shared" si="3"/>
        <v>25.86825</v>
      </c>
      <c r="AR19" s="8">
        <f t="shared" si="3"/>
        <v>24.9785</v>
      </c>
      <c r="AS19" s="8">
        <f t="shared" si="3"/>
        <v>24.419750000000001</v>
      </c>
      <c r="AT19" s="8">
        <f t="shared" si="3"/>
        <v>27.884250000000002</v>
      </c>
      <c r="AU19" s="8">
        <f t="shared" si="3"/>
        <v>26.893250000000002</v>
      </c>
      <c r="AV19" s="8">
        <f t="shared" si="3"/>
        <v>25.257249999999999</v>
      </c>
      <c r="AW19" s="8">
        <f t="shared" si="3"/>
        <v>26.552</v>
      </c>
      <c r="AX19" s="8">
        <f t="shared" si="3"/>
        <v>26.684249999999999</v>
      </c>
      <c r="AY19" s="8">
        <f t="shared" si="3"/>
        <v>25.289000000000001</v>
      </c>
      <c r="AZ19" s="8">
        <f t="shared" si="3"/>
        <v>26.6065</v>
      </c>
      <c r="BA19" s="8">
        <f t="shared" si="3"/>
        <v>25.89575</v>
      </c>
      <c r="BB19" s="8">
        <f>AVERAGE(BB6,BB10,BB7,BB9)</f>
        <v>26.505499999999998</v>
      </c>
      <c r="BC19" s="8">
        <f t="shared" si="3"/>
        <v>24.619999999999997</v>
      </c>
      <c r="BD19" s="8">
        <f t="shared" si="3"/>
        <v>25.752749999999999</v>
      </c>
      <c r="BE19" s="8">
        <f t="shared" si="3"/>
        <v>25.66</v>
      </c>
      <c r="BF19" s="8">
        <f t="shared" si="3"/>
        <v>33.661999999999999</v>
      </c>
      <c r="BG19" s="8">
        <f t="shared" si="3"/>
        <v>29.014000000000003</v>
      </c>
    </row>
    <row r="20" spans="1:60" x14ac:dyDescent="0.15">
      <c r="A20" s="16" t="s">
        <v>117</v>
      </c>
      <c r="B20" s="8">
        <f>AVERAGE(B6,B10,B7,B9,B11)</f>
        <v>26.737400000000001</v>
      </c>
      <c r="C20" s="8">
        <f t="shared" ref="C20:BG20" si="4">AVERAGE(C6,C10,C7,C9,C11)</f>
        <v>26.863799999999998</v>
      </c>
      <c r="D20" s="8">
        <f t="shared" si="4"/>
        <v>26.586599999999997</v>
      </c>
      <c r="E20" s="8">
        <f t="shared" si="4"/>
        <v>27.641599999999993</v>
      </c>
      <c r="F20" s="8">
        <f t="shared" si="4"/>
        <v>26.342399999999998</v>
      </c>
      <c r="G20" s="8">
        <f t="shared" si="4"/>
        <v>25.801400000000001</v>
      </c>
      <c r="H20" s="8">
        <f t="shared" si="4"/>
        <v>26.230200000000004</v>
      </c>
      <c r="I20" s="8">
        <f t="shared" si="4"/>
        <v>28.752799999999997</v>
      </c>
      <c r="J20" s="8">
        <f t="shared" si="4"/>
        <v>31.168599999999998</v>
      </c>
      <c r="K20" s="8">
        <f t="shared" si="4"/>
        <v>27.738999999999997</v>
      </c>
      <c r="L20" s="8">
        <f t="shared" si="4"/>
        <v>32.486399999999996</v>
      </c>
      <c r="M20" s="8">
        <f t="shared" si="4"/>
        <v>28.9572</v>
      </c>
      <c r="N20" s="8">
        <f t="shared" si="4"/>
        <v>31.522199999999998</v>
      </c>
      <c r="O20" s="8">
        <f t="shared" si="4"/>
        <v>26.416199999999996</v>
      </c>
      <c r="P20" s="8">
        <f t="shared" si="4"/>
        <v>28.675600000000003</v>
      </c>
      <c r="Q20" s="8">
        <f t="shared" si="4"/>
        <v>25.721800000000002</v>
      </c>
      <c r="R20" s="8">
        <f t="shared" si="4"/>
        <v>28.831200000000003</v>
      </c>
      <c r="S20" s="8">
        <f t="shared" si="4"/>
        <v>26.008199999999999</v>
      </c>
      <c r="T20" s="8">
        <f t="shared" si="4"/>
        <v>25.284600000000001</v>
      </c>
      <c r="U20" s="8">
        <f t="shared" si="4"/>
        <v>26.290999999999997</v>
      </c>
      <c r="V20" s="8">
        <f t="shared" si="4"/>
        <v>24.067999999999998</v>
      </c>
      <c r="W20" s="8">
        <f t="shared" si="4"/>
        <v>25.526000000000003</v>
      </c>
      <c r="X20" s="8">
        <f t="shared" si="4"/>
        <v>25.557000000000002</v>
      </c>
      <c r="Y20" s="8">
        <f t="shared" si="4"/>
        <v>23.899399999999996</v>
      </c>
      <c r="Z20" s="8">
        <f t="shared" si="4"/>
        <v>25.915199999999999</v>
      </c>
      <c r="AA20" s="8">
        <f t="shared" si="4"/>
        <v>25.12</v>
      </c>
      <c r="AB20" s="8">
        <f t="shared" si="4"/>
        <v>26.258600000000001</v>
      </c>
      <c r="AC20" s="8">
        <f t="shared" si="4"/>
        <v>24.936399999999999</v>
      </c>
      <c r="AD20" s="8">
        <f t="shared" si="4"/>
        <v>25.959600000000002</v>
      </c>
      <c r="AE20" s="8">
        <f t="shared" si="4"/>
        <v>27.064799999999998</v>
      </c>
      <c r="AF20" s="8">
        <f t="shared" si="4"/>
        <v>25.373799999999999</v>
      </c>
      <c r="AG20" s="8">
        <f t="shared" si="4"/>
        <v>26.0656</v>
      </c>
      <c r="AH20" s="8">
        <f t="shared" si="4"/>
        <v>24.871400000000001</v>
      </c>
      <c r="AI20" s="8">
        <f t="shared" si="4"/>
        <v>25.306799999999999</v>
      </c>
      <c r="AJ20" s="8">
        <f t="shared" si="4"/>
        <v>24.606199999999998</v>
      </c>
      <c r="AK20" s="8">
        <f t="shared" si="4"/>
        <v>24.49</v>
      </c>
      <c r="AL20" s="8">
        <f t="shared" si="4"/>
        <v>28.177999999999997</v>
      </c>
      <c r="AM20" s="8">
        <f t="shared" si="4"/>
        <v>27.3428</v>
      </c>
      <c r="AN20" s="8">
        <f t="shared" si="4"/>
        <v>25.0746</v>
      </c>
      <c r="AO20" s="8">
        <f t="shared" si="4"/>
        <v>26.020600000000002</v>
      </c>
      <c r="AP20" s="8">
        <f t="shared" si="4"/>
        <v>26.726400000000002</v>
      </c>
      <c r="AQ20" s="8">
        <f t="shared" si="4"/>
        <v>25.671199999999999</v>
      </c>
      <c r="AR20" s="8">
        <f t="shared" si="4"/>
        <v>24.6782</v>
      </c>
      <c r="AS20" s="8">
        <f t="shared" si="4"/>
        <v>23.977</v>
      </c>
      <c r="AT20" s="8">
        <f t="shared" si="4"/>
        <v>27.2438</v>
      </c>
      <c r="AU20" s="8">
        <f t="shared" si="4"/>
        <v>26.358600000000003</v>
      </c>
      <c r="AV20" s="8">
        <f t="shared" si="4"/>
        <v>24.875399999999999</v>
      </c>
      <c r="AW20" s="8">
        <f t="shared" si="4"/>
        <v>26.094799999999999</v>
      </c>
      <c r="AX20" s="8">
        <f t="shared" si="4"/>
        <v>26.3628</v>
      </c>
      <c r="AY20" s="8">
        <f t="shared" si="4"/>
        <v>24.693400000000004</v>
      </c>
      <c r="AZ20" s="8">
        <f t="shared" si="4"/>
        <v>26.247599999999998</v>
      </c>
      <c r="BA20" s="8">
        <f t="shared" si="4"/>
        <v>25.755399999999998</v>
      </c>
      <c r="BB20" s="8">
        <f t="shared" si="4"/>
        <v>26.389799999999997</v>
      </c>
      <c r="BC20" s="8">
        <f t="shared" si="4"/>
        <v>24.5276</v>
      </c>
      <c r="BD20" s="8">
        <f t="shared" si="4"/>
        <v>25.583400000000001</v>
      </c>
      <c r="BE20" s="8">
        <f t="shared" si="4"/>
        <v>25.236000000000001</v>
      </c>
      <c r="BF20" s="8">
        <f t="shared" si="4"/>
        <v>33.769600000000004</v>
      </c>
      <c r="BG20" s="8">
        <f t="shared" si="4"/>
        <v>28.689800000000002</v>
      </c>
    </row>
    <row r="21" spans="1:60" x14ac:dyDescent="0.15">
      <c r="A21" s="16" t="s">
        <v>118</v>
      </c>
      <c r="B21" s="8">
        <f>AVERAGE(B10,B6,B7,B9,B11,B16)</f>
        <v>26.50866666666667</v>
      </c>
      <c r="C21" s="8">
        <f t="shared" ref="C21:BG21" si="5">AVERAGE(C10,C6,C7,C9,C11,C16)</f>
        <v>26.674166666666665</v>
      </c>
      <c r="D21" s="8">
        <f t="shared" si="5"/>
        <v>26.416833333333333</v>
      </c>
      <c r="E21" s="8">
        <f t="shared" si="5"/>
        <v>27.510999999999996</v>
      </c>
      <c r="F21" s="8">
        <f t="shared" si="5"/>
        <v>26.05383333333333</v>
      </c>
      <c r="G21" s="8">
        <f t="shared" si="5"/>
        <v>25.583333333333332</v>
      </c>
      <c r="H21" s="8">
        <f t="shared" si="5"/>
        <v>25.960833333333337</v>
      </c>
      <c r="I21" s="8">
        <f t="shared" si="5"/>
        <v>28.7</v>
      </c>
      <c r="J21" s="8">
        <f t="shared" si="5"/>
        <v>31.814999999999998</v>
      </c>
      <c r="K21" s="8">
        <f t="shared" si="5"/>
        <v>27.581166666666665</v>
      </c>
      <c r="L21" s="8">
        <f t="shared" si="5"/>
        <v>32.851833333333332</v>
      </c>
      <c r="M21" s="8">
        <f t="shared" si="5"/>
        <v>29.035499999999999</v>
      </c>
      <c r="N21" s="8">
        <f t="shared" si="5"/>
        <v>31.913833333333333</v>
      </c>
      <c r="O21" s="8">
        <f t="shared" si="5"/>
        <v>26.339333333333332</v>
      </c>
      <c r="P21" s="8">
        <f t="shared" si="5"/>
        <v>28.428500000000003</v>
      </c>
      <c r="Q21" s="8">
        <f t="shared" si="5"/>
        <v>25.888666666666666</v>
      </c>
      <c r="R21" s="8">
        <f t="shared" si="5"/>
        <v>28.595166666666668</v>
      </c>
      <c r="S21" s="8">
        <f t="shared" si="5"/>
        <v>25.777833333333334</v>
      </c>
      <c r="T21" s="8">
        <f t="shared" si="5"/>
        <v>25.213999999999999</v>
      </c>
      <c r="U21" s="8">
        <f t="shared" si="5"/>
        <v>26.098333333333329</v>
      </c>
      <c r="V21" s="8">
        <f t="shared" si="5"/>
        <v>23.868333333333329</v>
      </c>
      <c r="W21" s="8">
        <f t="shared" si="5"/>
        <v>25.312333333333338</v>
      </c>
      <c r="X21" s="8">
        <f t="shared" si="5"/>
        <v>25.411666666666665</v>
      </c>
      <c r="Y21" s="8">
        <f t="shared" si="5"/>
        <v>23.792333333333332</v>
      </c>
      <c r="Z21" s="8">
        <f t="shared" si="5"/>
        <v>25.671333333333333</v>
      </c>
      <c r="AA21" s="8">
        <f t="shared" si="5"/>
        <v>25.044333333333338</v>
      </c>
      <c r="AB21" s="8">
        <f t="shared" si="5"/>
        <v>26.146166666666669</v>
      </c>
      <c r="AC21" s="8">
        <f t="shared" si="5"/>
        <v>24.782166666666669</v>
      </c>
      <c r="AD21" s="8">
        <f t="shared" si="5"/>
        <v>25.867333333333335</v>
      </c>
      <c r="AE21" s="8">
        <f t="shared" si="5"/>
        <v>26.888499999999997</v>
      </c>
      <c r="AF21" s="8">
        <f t="shared" si="5"/>
        <v>25.211833333333335</v>
      </c>
      <c r="AG21" s="8">
        <f t="shared" si="5"/>
        <v>25.951666666666668</v>
      </c>
      <c r="AH21" s="8">
        <f t="shared" si="5"/>
        <v>24.751500000000004</v>
      </c>
      <c r="AI21" s="8">
        <f t="shared" si="5"/>
        <v>25.087166666666665</v>
      </c>
      <c r="AJ21" s="8">
        <f t="shared" si="5"/>
        <v>24.456999999999997</v>
      </c>
      <c r="AK21" s="8">
        <f t="shared" si="5"/>
        <v>24.30083333333333</v>
      </c>
      <c r="AL21" s="8">
        <f t="shared" si="5"/>
        <v>27.549999999999997</v>
      </c>
      <c r="AM21" s="8">
        <f t="shared" si="5"/>
        <v>27.179500000000001</v>
      </c>
      <c r="AN21" s="8">
        <f t="shared" si="5"/>
        <v>24.762666666666664</v>
      </c>
      <c r="AO21" s="8">
        <f t="shared" si="5"/>
        <v>25.863166666666668</v>
      </c>
      <c r="AP21" s="8">
        <f t="shared" si="5"/>
        <v>26.290166666666668</v>
      </c>
      <c r="AQ21" s="8">
        <f t="shared" si="5"/>
        <v>25.458166666666667</v>
      </c>
      <c r="AR21" s="8">
        <f t="shared" si="5"/>
        <v>24.54516666666667</v>
      </c>
      <c r="AS21" s="8">
        <f t="shared" si="5"/>
        <v>23.918499999999998</v>
      </c>
      <c r="AT21" s="8">
        <f t="shared" si="5"/>
        <v>27.070999999999998</v>
      </c>
      <c r="AU21" s="8">
        <f t="shared" si="5"/>
        <v>25.873166666666666</v>
      </c>
      <c r="AV21" s="8">
        <f t="shared" si="5"/>
        <v>24.543499999999998</v>
      </c>
      <c r="AW21" s="8">
        <f t="shared" si="5"/>
        <v>25.975999999999999</v>
      </c>
      <c r="AX21" s="8">
        <f t="shared" si="5"/>
        <v>26.116833333333332</v>
      </c>
      <c r="AY21" s="8">
        <f t="shared" si="5"/>
        <v>24.501999999999999</v>
      </c>
      <c r="AZ21" s="8">
        <f t="shared" si="5"/>
        <v>26.032166666666665</v>
      </c>
      <c r="BA21" s="8">
        <f t="shared" si="5"/>
        <v>25.588999999999999</v>
      </c>
      <c r="BB21" s="8">
        <f t="shared" si="5"/>
        <v>26.268999999999995</v>
      </c>
      <c r="BC21" s="8">
        <f t="shared" si="5"/>
        <v>24.487499999999997</v>
      </c>
      <c r="BD21" s="8">
        <f t="shared" si="5"/>
        <v>25.396666666666665</v>
      </c>
      <c r="BE21" s="8">
        <f t="shared" si="5"/>
        <v>25.165833333333335</v>
      </c>
      <c r="BF21" s="8">
        <f t="shared" si="5"/>
        <v>33.893833333333333</v>
      </c>
      <c r="BG21" s="8">
        <f t="shared" si="5"/>
        <v>28.592833333333335</v>
      </c>
    </row>
    <row r="22" spans="1:60" x14ac:dyDescent="0.15">
      <c r="A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</row>
    <row r="23" spans="1:60" x14ac:dyDescent="0.15">
      <c r="A23" s="17" t="s">
        <v>158</v>
      </c>
      <c r="B23" s="17"/>
      <c r="AN23" s="6"/>
      <c r="AO23" s="6"/>
      <c r="AP23" s="6"/>
      <c r="AQ23" s="6"/>
    </row>
    <row r="24" spans="1:60" x14ac:dyDescent="0.15">
      <c r="A24" s="17" t="s">
        <v>159</v>
      </c>
      <c r="AN24" s="6"/>
      <c r="AO24" s="6"/>
      <c r="AP24" s="6"/>
      <c r="AQ24" s="6"/>
    </row>
    <row r="25" spans="1:60" x14ac:dyDescent="0.15">
      <c r="A25" s="17" t="s">
        <v>160</v>
      </c>
      <c r="AN25" s="6"/>
      <c r="AO25" s="6"/>
      <c r="AP25" s="6"/>
      <c r="AQ25" s="6"/>
    </row>
    <row r="26" spans="1:60" x14ac:dyDescent="0.15">
      <c r="A26" s="17" t="s">
        <v>161</v>
      </c>
      <c r="AN26" s="6"/>
      <c r="AO26" s="6"/>
      <c r="AP26" s="6"/>
      <c r="AQ26" s="6"/>
    </row>
    <row r="27" spans="1:60" x14ac:dyDescent="0.15">
      <c r="A27" s="17" t="s">
        <v>162</v>
      </c>
      <c r="B27" s="17"/>
      <c r="C27" s="17"/>
      <c r="D27" s="17"/>
      <c r="E27" s="17"/>
      <c r="F27" s="18"/>
      <c r="AN27" s="6"/>
      <c r="AO27" s="6"/>
      <c r="AP27" s="6"/>
      <c r="AQ27" s="6"/>
    </row>
    <row r="28" spans="1:60" x14ac:dyDescent="0.15">
      <c r="AN28" s="6"/>
      <c r="AO28" s="6"/>
      <c r="AP28" s="6"/>
      <c r="AQ28" s="6"/>
    </row>
    <row r="29" spans="1:60" x14ac:dyDescent="0.15">
      <c r="AN29" s="6"/>
      <c r="AO29" s="6"/>
      <c r="AP29" s="6"/>
      <c r="AQ29" s="6"/>
    </row>
    <row r="30" spans="1:60" x14ac:dyDescent="0.15">
      <c r="AN30" s="6"/>
      <c r="AO30" s="6"/>
      <c r="AP30" s="6"/>
      <c r="AQ30" s="6"/>
    </row>
    <row r="31" spans="1:60" x14ac:dyDescent="0.15">
      <c r="AN31" s="6"/>
      <c r="AO31" s="6"/>
      <c r="AP31" s="6"/>
      <c r="AQ31" s="6"/>
    </row>
    <row r="32" spans="1:60" x14ac:dyDescent="0.15">
      <c r="AN32" s="6"/>
      <c r="AO32" s="6"/>
      <c r="AP32" s="6"/>
      <c r="AQ32" s="6"/>
    </row>
    <row r="33" spans="40:43" x14ac:dyDescent="0.15">
      <c r="AN33" s="6"/>
      <c r="AO33" s="6"/>
      <c r="AP33" s="6"/>
      <c r="AQ33" s="6"/>
    </row>
    <row r="34" spans="40:43" x14ac:dyDescent="0.15">
      <c r="AN34" s="6"/>
      <c r="AO34" s="6"/>
      <c r="AP34" s="6"/>
      <c r="AQ34" s="6"/>
    </row>
    <row r="35" spans="40:43" x14ac:dyDescent="0.15">
      <c r="AN35" s="6"/>
      <c r="AO35" s="6"/>
      <c r="AP35" s="6"/>
      <c r="AQ35" s="6"/>
    </row>
    <row r="36" spans="40:43" x14ac:dyDescent="0.15">
      <c r="AN36" s="6"/>
      <c r="AO36" s="6"/>
      <c r="AP36" s="6"/>
      <c r="AQ36" s="6"/>
    </row>
    <row r="37" spans="40:43" x14ac:dyDescent="0.15">
      <c r="AN37" s="6"/>
      <c r="AO37" s="6"/>
      <c r="AP37" s="6"/>
      <c r="AQ37" s="6"/>
    </row>
    <row r="38" spans="40:43" x14ac:dyDescent="0.15">
      <c r="AN38" s="6"/>
      <c r="AO38" s="6"/>
      <c r="AP38" s="6"/>
      <c r="AQ38" s="6"/>
    </row>
    <row r="39" spans="40:43" x14ac:dyDescent="0.15">
      <c r="AN39" s="6"/>
      <c r="AO39" s="6"/>
      <c r="AP39" s="6"/>
      <c r="AQ39" s="6"/>
    </row>
    <row r="40" spans="40:43" x14ac:dyDescent="0.15">
      <c r="AN40" s="6"/>
      <c r="AO40" s="6"/>
      <c r="AP40" s="6"/>
      <c r="AQ40" s="6"/>
    </row>
    <row r="41" spans="40:43" x14ac:dyDescent="0.15">
      <c r="AN41" s="6"/>
      <c r="AO41" s="6"/>
      <c r="AP41" s="6"/>
      <c r="AQ41" s="6"/>
    </row>
    <row r="42" spans="40:43" x14ac:dyDescent="0.15">
      <c r="AN42" s="6"/>
      <c r="AO42" s="6"/>
      <c r="AP42" s="6"/>
      <c r="AQ42" s="6"/>
    </row>
    <row r="43" spans="40:43" x14ac:dyDescent="0.15">
      <c r="AN43" s="6"/>
      <c r="AO43" s="6"/>
      <c r="AP43" s="6"/>
      <c r="AQ43" s="6"/>
    </row>
    <row r="44" spans="40:43" x14ac:dyDescent="0.15">
      <c r="AN44" s="6"/>
      <c r="AO44" s="6"/>
      <c r="AP44" s="6"/>
      <c r="AQ44" s="6"/>
    </row>
    <row r="45" spans="40:43" x14ac:dyDescent="0.15">
      <c r="AN45" s="6"/>
      <c r="AO45" s="6"/>
      <c r="AP45" s="6"/>
      <c r="AQ45" s="6"/>
    </row>
    <row r="46" spans="40:43" x14ac:dyDescent="0.15">
      <c r="AN46" s="6"/>
      <c r="AO46" s="6"/>
      <c r="AP46" s="6"/>
      <c r="AQ46" s="6"/>
    </row>
    <row r="47" spans="40:43" x14ac:dyDescent="0.15">
      <c r="AN47" s="6"/>
      <c r="AO47" s="6"/>
      <c r="AP47" s="6"/>
      <c r="AQ47" s="6"/>
    </row>
    <row r="48" spans="40:43" x14ac:dyDescent="0.15">
      <c r="AN48" s="6"/>
      <c r="AO48" s="6"/>
      <c r="AP48" s="6"/>
      <c r="AQ48" s="6"/>
    </row>
    <row r="49" spans="40:43" x14ac:dyDescent="0.15">
      <c r="AN49" s="6"/>
      <c r="AO49" s="6"/>
      <c r="AP49" s="6"/>
      <c r="AQ49" s="6"/>
    </row>
    <row r="50" spans="40:43" x14ac:dyDescent="0.15">
      <c r="AN50" s="6"/>
      <c r="AO50" s="6"/>
      <c r="AP50" s="6"/>
      <c r="AQ50" s="6"/>
    </row>
    <row r="51" spans="40:43" x14ac:dyDescent="0.15">
      <c r="AN51" s="6"/>
      <c r="AO51" s="6"/>
      <c r="AP51" s="6"/>
      <c r="AQ51" s="6"/>
    </row>
    <row r="52" spans="40:43" x14ac:dyDescent="0.15">
      <c r="AN52" s="6"/>
      <c r="AO52" s="6"/>
      <c r="AP52" s="6"/>
      <c r="AQ52" s="6"/>
    </row>
    <row r="53" spans="40:43" x14ac:dyDescent="0.15">
      <c r="AN53" s="6"/>
      <c r="AO53" s="6"/>
      <c r="AP53" s="6"/>
      <c r="AQ53" s="6"/>
    </row>
    <row r="54" spans="40:43" x14ac:dyDescent="0.15">
      <c r="AN54" s="6"/>
      <c r="AO54" s="6"/>
      <c r="AP54" s="6"/>
      <c r="AQ54" s="6"/>
    </row>
    <row r="55" spans="40:43" x14ac:dyDescent="0.15">
      <c r="AN55" s="6"/>
      <c r="AO55" s="6"/>
      <c r="AP55" s="6"/>
      <c r="AQ55" s="6"/>
    </row>
    <row r="56" spans="40:43" x14ac:dyDescent="0.15">
      <c r="AN56" s="6"/>
      <c r="AO56" s="6"/>
      <c r="AP56" s="6"/>
      <c r="AQ56" s="6"/>
    </row>
    <row r="57" spans="40:43" x14ac:dyDescent="0.15">
      <c r="AN57" s="6"/>
      <c r="AO57" s="6"/>
      <c r="AP57" s="6"/>
      <c r="AQ57" s="6"/>
    </row>
    <row r="58" spans="40:43" x14ac:dyDescent="0.15">
      <c r="AN58" s="6"/>
      <c r="AO58" s="6"/>
      <c r="AP58" s="6"/>
      <c r="AQ58" s="6"/>
    </row>
    <row r="59" spans="40:43" x14ac:dyDescent="0.15">
      <c r="AN59" s="6"/>
      <c r="AO59" s="6"/>
      <c r="AP59" s="6"/>
      <c r="AQ59" s="6"/>
    </row>
    <row r="60" spans="40:43" x14ac:dyDescent="0.15">
      <c r="AN60" s="6"/>
      <c r="AO60" s="6"/>
      <c r="AP60" s="6"/>
      <c r="AQ60" s="6"/>
    </row>
    <row r="61" spans="40:43" x14ac:dyDescent="0.15">
      <c r="AN61" s="6"/>
      <c r="AO61" s="6"/>
      <c r="AP61" s="6"/>
      <c r="AQ61" s="6"/>
    </row>
    <row r="62" spans="40:43" x14ac:dyDescent="0.15">
      <c r="AN62" s="6"/>
      <c r="AO62" s="6"/>
      <c r="AP62" s="6"/>
      <c r="AQ62" s="6"/>
    </row>
    <row r="63" spans="40:43" x14ac:dyDescent="0.15">
      <c r="AN63" s="6"/>
      <c r="AO63" s="6"/>
      <c r="AP63" s="6"/>
      <c r="AQ63" s="6"/>
    </row>
    <row r="64" spans="40:43" x14ac:dyDescent="0.15">
      <c r="AN64" s="6"/>
      <c r="AO64" s="6"/>
      <c r="AP64" s="6"/>
      <c r="AQ64" s="6"/>
    </row>
    <row r="65" spans="40:43" x14ac:dyDescent="0.15">
      <c r="AN65" s="6"/>
      <c r="AO65" s="6"/>
      <c r="AP65" s="6"/>
      <c r="AQ65" s="6"/>
    </row>
    <row r="66" spans="40:43" x14ac:dyDescent="0.15">
      <c r="AN66" s="6"/>
      <c r="AO66" s="6"/>
      <c r="AP66" s="6"/>
      <c r="AQ66" s="6"/>
    </row>
    <row r="67" spans="40:43" x14ac:dyDescent="0.15">
      <c r="AN67" s="6"/>
      <c r="AO67" s="6"/>
      <c r="AP67" s="6"/>
      <c r="AQ67" s="6"/>
    </row>
    <row r="68" spans="40:43" x14ac:dyDescent="0.15">
      <c r="AN68" s="6"/>
      <c r="AO68" s="6"/>
      <c r="AP68" s="6"/>
      <c r="AQ68" s="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showGridLines="0" workbookViewId="0">
      <selection activeCell="C10" sqref="C10"/>
    </sheetView>
  </sheetViews>
  <sheetFormatPr baseColWidth="10" defaultColWidth="11.5" defaultRowHeight="12" x14ac:dyDescent="0.15"/>
  <cols>
    <col min="1" max="1" width="16.1640625" style="1" customWidth="1"/>
    <col min="2" max="2" width="10" style="13" customWidth="1"/>
    <col min="3" max="3" width="9.1640625" style="13" customWidth="1"/>
    <col min="4" max="4" width="9.5" style="13" customWidth="1"/>
    <col min="5" max="5" width="16.33203125" style="13" customWidth="1"/>
    <col min="6" max="6" width="17.33203125" style="13" customWidth="1"/>
    <col min="7" max="7" width="16.6640625" style="13" customWidth="1"/>
    <col min="8" max="8" width="19" style="13" customWidth="1"/>
    <col min="9" max="9" width="4.83203125" style="1" customWidth="1"/>
    <col min="10" max="10" width="15.5" style="3" customWidth="1"/>
    <col min="11" max="12" width="15.6640625" style="1" customWidth="1"/>
    <col min="13" max="13" width="8.5" style="10" customWidth="1"/>
    <col min="14" max="16384" width="11.5" style="1"/>
  </cols>
  <sheetData>
    <row r="1" spans="1:13" s="26" customFormat="1" ht="22.5" customHeight="1" x14ac:dyDescent="0.2">
      <c r="A1" s="25" t="s">
        <v>163</v>
      </c>
      <c r="B1" s="23"/>
      <c r="C1" s="23"/>
      <c r="D1" s="23"/>
      <c r="E1" s="23"/>
      <c r="F1" s="23"/>
      <c r="G1" s="23"/>
      <c r="H1" s="23"/>
      <c r="M1" s="23"/>
    </row>
    <row r="2" spans="1:13" x14ac:dyDescent="0.15">
      <c r="A2" s="28" t="s">
        <v>85</v>
      </c>
      <c r="B2" s="30"/>
      <c r="C2" s="30"/>
      <c r="D2" s="30"/>
      <c r="E2" s="30"/>
      <c r="F2" s="30"/>
      <c r="G2" s="30"/>
      <c r="H2" s="29"/>
    </row>
    <row r="3" spans="1:13" x14ac:dyDescent="0.15">
      <c r="A3" s="7" t="s">
        <v>82</v>
      </c>
      <c r="B3" s="11" t="s">
        <v>77</v>
      </c>
      <c r="C3" s="11" t="s">
        <v>78</v>
      </c>
      <c r="D3" s="11" t="s">
        <v>79</v>
      </c>
      <c r="E3" s="9" t="s">
        <v>86</v>
      </c>
      <c r="F3" s="9" t="s">
        <v>87</v>
      </c>
      <c r="G3" s="9" t="s">
        <v>88</v>
      </c>
      <c r="H3" s="9" t="s">
        <v>89</v>
      </c>
      <c r="J3" s="31" t="s">
        <v>83</v>
      </c>
      <c r="K3" s="31"/>
      <c r="L3" s="31"/>
      <c r="M3" s="12"/>
    </row>
    <row r="4" spans="1:13" x14ac:dyDescent="0.15">
      <c r="A4" s="7" t="s">
        <v>66</v>
      </c>
      <c r="B4" s="11">
        <v>0.24</v>
      </c>
      <c r="C4" s="11">
        <v>0.62</v>
      </c>
      <c r="D4" s="11">
        <v>0.31</v>
      </c>
      <c r="E4" s="11">
        <v>0.86</v>
      </c>
      <c r="F4" s="11">
        <v>0.5</v>
      </c>
      <c r="G4" s="11">
        <v>-0.12</v>
      </c>
      <c r="H4" s="11">
        <v>0.12</v>
      </c>
      <c r="J4" s="7" t="s">
        <v>80</v>
      </c>
      <c r="K4" s="7" t="s">
        <v>81</v>
      </c>
      <c r="L4" s="11" t="s">
        <v>79</v>
      </c>
      <c r="M4" s="1"/>
    </row>
    <row r="5" spans="1:13" x14ac:dyDescent="0.15">
      <c r="A5" s="7" t="s">
        <v>71</v>
      </c>
      <c r="B5" s="11">
        <v>0.28999999999999998</v>
      </c>
      <c r="C5" s="11">
        <v>0.98</v>
      </c>
      <c r="D5" s="11">
        <v>0.37</v>
      </c>
      <c r="E5" s="11">
        <v>0.74</v>
      </c>
      <c r="F5" s="11">
        <v>1.06</v>
      </c>
      <c r="G5" s="11">
        <v>-0.15</v>
      </c>
      <c r="H5" s="11">
        <v>0.15</v>
      </c>
      <c r="J5" s="7" t="s">
        <v>66</v>
      </c>
      <c r="K5" s="7" t="s">
        <v>67</v>
      </c>
      <c r="L5" s="11">
        <v>0.3</v>
      </c>
      <c r="M5" s="1"/>
    </row>
    <row r="6" spans="1:13" x14ac:dyDescent="0.15">
      <c r="A6" s="7" t="s">
        <v>70</v>
      </c>
      <c r="B6" s="11">
        <v>0.35</v>
      </c>
      <c r="C6" s="11">
        <v>0.75</v>
      </c>
      <c r="D6" s="11">
        <v>0.38</v>
      </c>
      <c r="E6" s="11">
        <v>0.93</v>
      </c>
      <c r="F6" s="11">
        <v>0.67</v>
      </c>
      <c r="G6" s="11">
        <v>-0.17</v>
      </c>
      <c r="H6" s="11">
        <v>0.17</v>
      </c>
      <c r="J6" s="7" t="s">
        <v>66</v>
      </c>
      <c r="K6" s="7" t="s">
        <v>70</v>
      </c>
      <c r="L6" s="11">
        <v>0.3</v>
      </c>
      <c r="M6" s="1"/>
    </row>
    <row r="7" spans="1:13" x14ac:dyDescent="0.15">
      <c r="A7" s="7" t="s">
        <v>67</v>
      </c>
      <c r="B7" s="11">
        <v>0.32</v>
      </c>
      <c r="C7" s="11">
        <v>0.86</v>
      </c>
      <c r="D7" s="11">
        <v>0.39</v>
      </c>
      <c r="E7" s="11">
        <v>1.02</v>
      </c>
      <c r="F7" s="11">
        <v>0.8</v>
      </c>
      <c r="G7" s="11">
        <v>-0.16</v>
      </c>
      <c r="H7" s="11">
        <v>0.16</v>
      </c>
      <c r="J7" s="7" t="s">
        <v>66</v>
      </c>
      <c r="K7" s="7" t="s">
        <v>71</v>
      </c>
      <c r="L7" s="11">
        <v>0.28999999999999998</v>
      </c>
      <c r="M7" s="1"/>
    </row>
    <row r="8" spans="1:13" x14ac:dyDescent="0.15">
      <c r="A8" s="7" t="s">
        <v>65</v>
      </c>
      <c r="B8" s="11">
        <v>0.24</v>
      </c>
      <c r="C8" s="11">
        <v>1.34</v>
      </c>
      <c r="D8" s="11">
        <v>0.4</v>
      </c>
      <c r="E8" s="11">
        <v>0.87</v>
      </c>
      <c r="F8" s="11">
        <v>1.48</v>
      </c>
      <c r="G8" s="11">
        <v>0.12</v>
      </c>
      <c r="H8" s="11">
        <v>-0.12</v>
      </c>
      <c r="J8" s="7" t="s">
        <v>67</v>
      </c>
      <c r="K8" s="7" t="s">
        <v>70</v>
      </c>
      <c r="L8" s="11">
        <v>0.33</v>
      </c>
      <c r="M8" s="1"/>
    </row>
    <row r="9" spans="1:13" x14ac:dyDescent="0.15">
      <c r="A9" s="7" t="s">
        <v>68</v>
      </c>
      <c r="B9" s="11">
        <v>0.25</v>
      </c>
      <c r="C9" s="11">
        <v>1.36</v>
      </c>
      <c r="D9" s="11">
        <v>0.47</v>
      </c>
      <c r="E9" s="11">
        <v>1.48</v>
      </c>
      <c r="F9" s="11">
        <v>1.31</v>
      </c>
      <c r="G9" s="11">
        <v>0.13</v>
      </c>
      <c r="H9" s="11">
        <v>-0.13</v>
      </c>
      <c r="J9" s="7" t="s">
        <v>67</v>
      </c>
      <c r="K9" s="7" t="s">
        <v>71</v>
      </c>
      <c r="L9" s="11">
        <v>0.32</v>
      </c>
      <c r="M9" s="1"/>
    </row>
    <row r="10" spans="1:13" x14ac:dyDescent="0.15">
      <c r="A10" s="7" t="s">
        <v>74</v>
      </c>
      <c r="B10" s="11">
        <v>0.32</v>
      </c>
      <c r="C10" s="11">
        <v>1.44</v>
      </c>
      <c r="D10" s="11">
        <v>0.49</v>
      </c>
      <c r="E10" s="11">
        <v>1.35</v>
      </c>
      <c r="F10" s="11">
        <v>1.48</v>
      </c>
      <c r="G10" s="11">
        <v>-0.16</v>
      </c>
      <c r="H10" s="11">
        <v>0.16</v>
      </c>
      <c r="J10" s="7" t="s">
        <v>70</v>
      </c>
      <c r="K10" s="7" t="s">
        <v>71</v>
      </c>
      <c r="L10" s="11">
        <v>0.32</v>
      </c>
      <c r="M10" s="1"/>
    </row>
    <row r="11" spans="1:13" x14ac:dyDescent="0.15">
      <c r="A11" s="7" t="s">
        <v>72</v>
      </c>
      <c r="B11" s="11">
        <v>0.32</v>
      </c>
      <c r="C11" s="11">
        <v>1.49</v>
      </c>
      <c r="D11" s="11">
        <v>0.52</v>
      </c>
      <c r="E11" s="11">
        <v>1.62</v>
      </c>
      <c r="F11" s="11">
        <v>1.44</v>
      </c>
      <c r="G11" s="11">
        <v>-0.16</v>
      </c>
      <c r="H11" s="11">
        <v>0.16</v>
      </c>
    </row>
    <row r="12" spans="1:13" x14ac:dyDescent="0.15">
      <c r="A12" s="7" t="s">
        <v>76</v>
      </c>
      <c r="B12" s="11">
        <v>0.64</v>
      </c>
      <c r="C12" s="11">
        <v>1.25</v>
      </c>
      <c r="D12" s="11">
        <v>0.53</v>
      </c>
      <c r="E12" s="11">
        <v>0.61</v>
      </c>
      <c r="F12" s="11">
        <v>1.42</v>
      </c>
      <c r="G12" s="11">
        <v>-0.32</v>
      </c>
      <c r="H12" s="11">
        <v>0.32</v>
      </c>
    </row>
    <row r="13" spans="1:13" x14ac:dyDescent="0.15">
      <c r="A13" s="7" t="s">
        <v>69</v>
      </c>
      <c r="B13" s="11">
        <v>0.87</v>
      </c>
      <c r="C13" s="11">
        <v>0.86</v>
      </c>
      <c r="D13" s="11">
        <v>0.64</v>
      </c>
      <c r="E13" s="11">
        <v>1.29</v>
      </c>
      <c r="F13" s="11">
        <v>0.63</v>
      </c>
      <c r="G13" s="11">
        <v>-0.44</v>
      </c>
      <c r="H13" s="11">
        <v>0.44</v>
      </c>
    </row>
    <row r="14" spans="1:13" x14ac:dyDescent="0.15">
      <c r="A14" s="7" t="s">
        <v>75</v>
      </c>
      <c r="B14" s="11">
        <v>0.88</v>
      </c>
      <c r="C14" s="11">
        <v>1.87</v>
      </c>
      <c r="D14" s="11">
        <v>0.73</v>
      </c>
      <c r="E14" s="11">
        <v>1.51</v>
      </c>
      <c r="F14" s="11">
        <v>1.98</v>
      </c>
      <c r="G14" s="11">
        <v>0.44</v>
      </c>
      <c r="H14" s="11">
        <v>-0.44</v>
      </c>
    </row>
    <row r="15" spans="1:13" x14ac:dyDescent="0.15">
      <c r="A15" s="7" t="s">
        <v>73</v>
      </c>
      <c r="B15" s="11">
        <v>1.97</v>
      </c>
      <c r="C15" s="11">
        <v>1.59</v>
      </c>
      <c r="D15" s="11">
        <v>1.1000000000000001</v>
      </c>
      <c r="E15" s="11">
        <v>1.84</v>
      </c>
      <c r="F15" s="11">
        <v>1.49</v>
      </c>
      <c r="G15" s="11">
        <v>0.99</v>
      </c>
      <c r="H15" s="11">
        <v>-0.99</v>
      </c>
    </row>
    <row r="17" spans="1:2" x14ac:dyDescent="0.15">
      <c r="A17" s="28" t="s">
        <v>84</v>
      </c>
      <c r="B17" s="29"/>
    </row>
    <row r="18" spans="1:2" x14ac:dyDescent="0.15">
      <c r="A18" s="7" t="s">
        <v>82</v>
      </c>
      <c r="B18" s="11" t="s">
        <v>78</v>
      </c>
    </row>
    <row r="19" spans="1:2" x14ac:dyDescent="0.15">
      <c r="A19" s="7" t="s">
        <v>66</v>
      </c>
      <c r="B19" s="14">
        <v>0.62</v>
      </c>
    </row>
    <row r="20" spans="1:2" x14ac:dyDescent="0.15">
      <c r="A20" s="7" t="s">
        <v>70</v>
      </c>
      <c r="B20" s="14">
        <v>0.75</v>
      </c>
    </row>
    <row r="21" spans="1:2" x14ac:dyDescent="0.15">
      <c r="A21" s="7" t="s">
        <v>67</v>
      </c>
      <c r="B21" s="14">
        <v>0.86</v>
      </c>
    </row>
    <row r="22" spans="1:2" x14ac:dyDescent="0.15">
      <c r="A22" s="7" t="s">
        <v>69</v>
      </c>
      <c r="B22" s="14">
        <v>0.95</v>
      </c>
    </row>
    <row r="23" spans="1:2" x14ac:dyDescent="0.15">
      <c r="A23" s="7" t="s">
        <v>71</v>
      </c>
      <c r="B23" s="14">
        <v>0.98</v>
      </c>
    </row>
    <row r="24" spans="1:2" x14ac:dyDescent="0.15">
      <c r="A24" s="7" t="s">
        <v>76</v>
      </c>
      <c r="B24" s="11">
        <v>1.28</v>
      </c>
    </row>
    <row r="25" spans="1:2" x14ac:dyDescent="0.15">
      <c r="A25" s="7" t="s">
        <v>65</v>
      </c>
      <c r="B25" s="11">
        <v>1.33</v>
      </c>
    </row>
    <row r="26" spans="1:2" x14ac:dyDescent="0.15">
      <c r="A26" s="7" t="s">
        <v>68</v>
      </c>
      <c r="B26" s="11">
        <v>1.35</v>
      </c>
    </row>
    <row r="27" spans="1:2" x14ac:dyDescent="0.15">
      <c r="A27" s="7" t="s">
        <v>74</v>
      </c>
      <c r="B27" s="11">
        <v>1.44</v>
      </c>
    </row>
    <row r="28" spans="1:2" x14ac:dyDescent="0.15">
      <c r="A28" s="7" t="s">
        <v>72</v>
      </c>
      <c r="B28" s="11">
        <v>1.49</v>
      </c>
    </row>
    <row r="29" spans="1:2" x14ac:dyDescent="0.15">
      <c r="A29" s="7" t="s">
        <v>73</v>
      </c>
      <c r="B29" s="11">
        <v>1.85</v>
      </c>
    </row>
    <row r="30" spans="1:2" x14ac:dyDescent="0.15">
      <c r="A30" s="7" t="s">
        <v>75</v>
      </c>
      <c r="B30" s="11">
        <v>1.9</v>
      </c>
    </row>
  </sheetData>
  <mergeCells count="3">
    <mergeCell ref="A17:B17"/>
    <mergeCell ref="A2:H2"/>
    <mergeCell ref="J3:L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workbookViewId="0">
      <selection activeCell="D11" sqref="D11"/>
    </sheetView>
  </sheetViews>
  <sheetFormatPr baseColWidth="10" defaultColWidth="11.5" defaultRowHeight="12" x14ac:dyDescent="0.15"/>
  <cols>
    <col min="1" max="12" width="15" style="5" customWidth="1"/>
    <col min="13" max="16384" width="11.5" style="10"/>
  </cols>
  <sheetData>
    <row r="1" spans="1:12" s="24" customFormat="1" ht="22.5" customHeight="1" x14ac:dyDescent="0.2">
      <c r="A1" s="22" t="s">
        <v>172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x14ac:dyDescent="0.15">
      <c r="A2" s="33" t="s">
        <v>90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pans="1:12" x14ac:dyDescent="0.15">
      <c r="A3" s="4" t="s">
        <v>66</v>
      </c>
      <c r="B3" s="4" t="s">
        <v>91</v>
      </c>
      <c r="C3" s="4" t="s">
        <v>92</v>
      </c>
      <c r="D3" s="4" t="s">
        <v>93</v>
      </c>
      <c r="E3" s="4" t="s">
        <v>94</v>
      </c>
      <c r="F3" s="4" t="s">
        <v>95</v>
      </c>
      <c r="G3" s="4" t="s">
        <v>96</v>
      </c>
      <c r="H3" s="4" t="s">
        <v>97</v>
      </c>
      <c r="I3" s="4" t="s">
        <v>98</v>
      </c>
      <c r="J3" s="4" t="s">
        <v>99</v>
      </c>
      <c r="K3" s="4" t="s">
        <v>100</v>
      </c>
      <c r="L3" s="4" t="s">
        <v>101</v>
      </c>
    </row>
    <row r="4" spans="1:12" x14ac:dyDescent="0.15">
      <c r="A4" s="4">
        <v>1.431522</v>
      </c>
      <c r="B4" s="4">
        <v>1.4899659999999999</v>
      </c>
      <c r="C4" s="4">
        <v>1.5394060000000001</v>
      </c>
      <c r="D4" s="4">
        <v>1.5892999999999999</v>
      </c>
      <c r="E4" s="4">
        <v>1.594322</v>
      </c>
      <c r="F4" s="4">
        <v>1.7589319999999999</v>
      </c>
      <c r="G4" s="4">
        <v>1.830003</v>
      </c>
      <c r="H4" s="4">
        <v>1.831855</v>
      </c>
      <c r="I4" s="4">
        <v>1.8740540000000001</v>
      </c>
      <c r="J4" s="4">
        <v>1.9249229999999999</v>
      </c>
      <c r="K4" s="4">
        <v>2.2155589999999998</v>
      </c>
      <c r="L4" s="4">
        <v>2.247544</v>
      </c>
    </row>
    <row r="5" spans="1:12" x14ac:dyDescent="0.15">
      <c r="A5" s="32" t="s">
        <v>119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</row>
    <row r="6" spans="1:12" x14ac:dyDescent="0.15">
      <c r="A6" s="32" t="s">
        <v>131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x14ac:dyDescent="0.15">
      <c r="A7" s="32" t="s">
        <v>132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ht="27.75" customHeight="1" x14ac:dyDescent="0.15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15">
      <c r="A9" s="33" t="s">
        <v>102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x14ac:dyDescent="0.15">
      <c r="A10" s="4" t="s">
        <v>66</v>
      </c>
      <c r="B10" s="4" t="s">
        <v>91</v>
      </c>
      <c r="C10" s="4" t="s">
        <v>92</v>
      </c>
      <c r="D10" s="4" t="s">
        <v>93</v>
      </c>
      <c r="E10" s="4" t="s">
        <v>94</v>
      </c>
      <c r="F10" s="4" t="s">
        <v>95</v>
      </c>
      <c r="G10" s="4" t="s">
        <v>96</v>
      </c>
      <c r="H10" s="4" t="s">
        <v>98</v>
      </c>
      <c r="I10" s="4" t="s">
        <v>97</v>
      </c>
      <c r="J10" s="4" t="s">
        <v>99</v>
      </c>
      <c r="K10" s="4" t="s">
        <v>100</v>
      </c>
      <c r="L10" s="4"/>
    </row>
    <row r="11" spans="1:12" x14ac:dyDescent="0.15">
      <c r="A11" s="4">
        <v>1.3628480000000001</v>
      </c>
      <c r="B11" s="4">
        <v>1.4310210000000001</v>
      </c>
      <c r="C11" s="4">
        <v>1.4816260000000001</v>
      </c>
      <c r="D11" s="4">
        <v>1.512742</v>
      </c>
      <c r="E11" s="4">
        <v>1.570819</v>
      </c>
      <c r="F11" s="4">
        <v>1.686313</v>
      </c>
      <c r="G11" s="4">
        <v>1.7676480000000001</v>
      </c>
      <c r="H11" s="4">
        <v>1.7998419999999999</v>
      </c>
      <c r="I11" s="4">
        <v>1.819739</v>
      </c>
      <c r="J11" s="4">
        <v>1.8768069999999999</v>
      </c>
      <c r="K11" s="4">
        <v>2.206124</v>
      </c>
      <c r="L11" s="4"/>
    </row>
    <row r="12" spans="1:12" x14ac:dyDescent="0.15">
      <c r="A12" s="32" t="s">
        <v>120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</row>
    <row r="13" spans="1:12" x14ac:dyDescent="0.15">
      <c r="A13" s="4" t="s">
        <v>133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</row>
    <row r="14" spans="1:12" x14ac:dyDescent="0.15">
      <c r="A14" s="32" t="s">
        <v>121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</row>
    <row r="15" spans="1:12" ht="25.5" customHeight="1" x14ac:dyDescent="0.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15">
      <c r="A16" s="33" t="s">
        <v>103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</row>
    <row r="17" spans="1:12" x14ac:dyDescent="0.15">
      <c r="A17" s="4" t="s">
        <v>66</v>
      </c>
      <c r="B17" s="4" t="s">
        <v>91</v>
      </c>
      <c r="C17" s="4" t="s">
        <v>92</v>
      </c>
      <c r="D17" s="4" t="s">
        <v>93</v>
      </c>
      <c r="E17" s="4" t="s">
        <v>94</v>
      </c>
      <c r="F17" s="4" t="s">
        <v>95</v>
      </c>
      <c r="G17" s="4" t="s">
        <v>98</v>
      </c>
      <c r="H17" s="4" t="s">
        <v>96</v>
      </c>
      <c r="I17" s="4" t="s">
        <v>97</v>
      </c>
      <c r="J17" s="4" t="s">
        <v>99</v>
      </c>
      <c r="K17" s="4"/>
      <c r="L17" s="4"/>
    </row>
    <row r="18" spans="1:12" x14ac:dyDescent="0.15">
      <c r="A18" s="4">
        <v>1.2941039999999999</v>
      </c>
      <c r="B18" s="4">
        <v>1.358169</v>
      </c>
      <c r="C18" s="4">
        <v>1.4033880000000001</v>
      </c>
      <c r="D18" s="4">
        <v>1.428844</v>
      </c>
      <c r="E18" s="4">
        <v>1.4935160000000001</v>
      </c>
      <c r="F18" s="4">
        <v>1.5929660000000001</v>
      </c>
      <c r="G18" s="4">
        <v>1.7305630000000001</v>
      </c>
      <c r="H18" s="4">
        <v>1.760899</v>
      </c>
      <c r="I18" s="4">
        <v>1.7752079999999999</v>
      </c>
      <c r="J18" s="4">
        <v>1.8326560000000001</v>
      </c>
      <c r="K18" s="4"/>
      <c r="L18" s="4"/>
    </row>
    <row r="19" spans="1:12" x14ac:dyDescent="0.15">
      <c r="A19" s="32" t="s">
        <v>122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12" x14ac:dyDescent="0.15">
      <c r="A20" s="32" t="s">
        <v>134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12" x14ac:dyDescent="0.15">
      <c r="A21" s="34" t="s">
        <v>135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6"/>
    </row>
    <row r="22" spans="1:12" ht="26.25" customHeight="1" x14ac:dyDescent="0.1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15">
      <c r="A23" s="33" t="s">
        <v>104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</row>
    <row r="24" spans="1:12" x14ac:dyDescent="0.15">
      <c r="A24" s="4" t="s">
        <v>66</v>
      </c>
      <c r="B24" s="4" t="s">
        <v>92</v>
      </c>
      <c r="C24" s="4" t="s">
        <v>91</v>
      </c>
      <c r="D24" s="4" t="s">
        <v>93</v>
      </c>
      <c r="E24" s="4" t="s">
        <v>94</v>
      </c>
      <c r="F24" s="4" t="s">
        <v>95</v>
      </c>
      <c r="G24" s="4" t="s">
        <v>98</v>
      </c>
      <c r="H24" s="4" t="s">
        <v>96</v>
      </c>
      <c r="I24" s="4" t="s">
        <v>97</v>
      </c>
      <c r="J24" s="4"/>
      <c r="K24" s="4"/>
      <c r="L24" s="4"/>
    </row>
    <row r="25" spans="1:12" x14ac:dyDescent="0.15">
      <c r="A25" s="4">
        <v>1.259557</v>
      </c>
      <c r="B25" s="4">
        <v>1.3438669999999999</v>
      </c>
      <c r="C25" s="4">
        <v>1.3666640000000001</v>
      </c>
      <c r="D25" s="4">
        <v>1.3980410000000001</v>
      </c>
      <c r="E25" s="4">
        <v>1.471706</v>
      </c>
      <c r="F25" s="4">
        <v>1.550305</v>
      </c>
      <c r="G25" s="4">
        <v>1.6616649999999999</v>
      </c>
      <c r="H25" s="4">
        <v>1.6816169999999999</v>
      </c>
      <c r="I25" s="4">
        <v>1.772203</v>
      </c>
      <c r="J25" s="4"/>
      <c r="K25" s="4"/>
      <c r="L25" s="4"/>
    </row>
    <row r="26" spans="1:12" x14ac:dyDescent="0.15">
      <c r="A26" s="32" t="s">
        <v>123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</row>
    <row r="27" spans="1:12" x14ac:dyDescent="0.15">
      <c r="A27" s="32" t="s">
        <v>136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x14ac:dyDescent="0.15">
      <c r="A28" s="32" t="s">
        <v>137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12" ht="26.25" customHeight="1" x14ac:dyDescent="0.15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x14ac:dyDescent="0.15">
      <c r="A30" s="33" t="s">
        <v>105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</row>
    <row r="31" spans="1:12" x14ac:dyDescent="0.15">
      <c r="A31" s="4" t="s">
        <v>66</v>
      </c>
      <c r="B31" s="4" t="s">
        <v>92</v>
      </c>
      <c r="C31" s="4" t="s">
        <v>91</v>
      </c>
      <c r="D31" s="4" t="s">
        <v>93</v>
      </c>
      <c r="E31" s="4" t="s">
        <v>94</v>
      </c>
      <c r="F31" s="4" t="s">
        <v>95</v>
      </c>
      <c r="G31" s="4" t="s">
        <v>98</v>
      </c>
      <c r="H31" s="4" t="s">
        <v>96</v>
      </c>
      <c r="I31" s="4"/>
      <c r="J31" s="4"/>
      <c r="K31" s="4"/>
      <c r="L31" s="4"/>
    </row>
    <row r="32" spans="1:12" x14ac:dyDescent="0.15">
      <c r="A32" s="4">
        <v>1.213192</v>
      </c>
      <c r="B32" s="4">
        <v>1.295939</v>
      </c>
      <c r="C32" s="4">
        <v>1.3415299999999999</v>
      </c>
      <c r="D32" s="4">
        <v>1.381551</v>
      </c>
      <c r="E32" s="4">
        <v>1.469462</v>
      </c>
      <c r="F32" s="4">
        <v>1.488861</v>
      </c>
      <c r="G32" s="4">
        <v>1.5693509999999999</v>
      </c>
      <c r="H32" s="4">
        <v>1.6243650000000001</v>
      </c>
      <c r="I32" s="4"/>
      <c r="J32" s="4"/>
      <c r="K32" s="4"/>
      <c r="L32" s="4"/>
    </row>
    <row r="33" spans="1:12" x14ac:dyDescent="0.15">
      <c r="A33" s="32" t="s">
        <v>124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2" x14ac:dyDescent="0.15">
      <c r="A34" s="32" t="s">
        <v>138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x14ac:dyDescent="0.15">
      <c r="A35" s="32" t="s">
        <v>139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</row>
    <row r="36" spans="1:12" ht="26.25" customHeight="1" x14ac:dyDescent="0.15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</row>
    <row r="37" spans="1:12" x14ac:dyDescent="0.15">
      <c r="A37" s="33" t="s">
        <v>106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</row>
    <row r="38" spans="1:12" x14ac:dyDescent="0.15">
      <c r="A38" s="4" t="s">
        <v>66</v>
      </c>
      <c r="B38" s="4" t="s">
        <v>92</v>
      </c>
      <c r="C38" s="4" t="s">
        <v>91</v>
      </c>
      <c r="D38" s="4" t="s">
        <v>93</v>
      </c>
      <c r="E38" s="4" t="s">
        <v>95</v>
      </c>
      <c r="F38" s="4" t="s">
        <v>94</v>
      </c>
      <c r="G38" s="4" t="s">
        <v>98</v>
      </c>
      <c r="H38" s="4"/>
      <c r="I38" s="4"/>
      <c r="J38" s="4"/>
      <c r="K38" s="4"/>
      <c r="L38" s="4"/>
    </row>
    <row r="39" spans="1:12" x14ac:dyDescent="0.15">
      <c r="A39" s="4">
        <v>1.169373</v>
      </c>
      <c r="B39" s="4">
        <v>1.280637</v>
      </c>
      <c r="C39" s="4">
        <v>1.2906569999999999</v>
      </c>
      <c r="D39" s="4">
        <v>1.321787</v>
      </c>
      <c r="E39" s="4">
        <v>1.4105160000000001</v>
      </c>
      <c r="F39" s="4">
        <v>1.421897</v>
      </c>
      <c r="G39" s="4">
        <v>1.5965739999999999</v>
      </c>
      <c r="H39" s="4"/>
      <c r="I39" s="4"/>
      <c r="J39" s="4"/>
      <c r="K39" s="4"/>
      <c r="L39" s="4"/>
    </row>
    <row r="40" spans="1:12" x14ac:dyDescent="0.15">
      <c r="A40" s="32" t="s">
        <v>125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</row>
    <row r="41" spans="1:12" x14ac:dyDescent="0.15">
      <c r="A41" s="32" t="s">
        <v>140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</row>
    <row r="42" spans="1:12" x14ac:dyDescent="0.15">
      <c r="A42" s="32" t="s">
        <v>141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ht="26.25" customHeight="1" x14ac:dyDescent="0.15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</row>
    <row r="44" spans="1:12" x14ac:dyDescent="0.15">
      <c r="A44" s="33" t="s">
        <v>107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</row>
    <row r="45" spans="1:12" x14ac:dyDescent="0.15">
      <c r="A45" s="4" t="s">
        <v>66</v>
      </c>
      <c r="B45" s="4" t="s">
        <v>91</v>
      </c>
      <c r="C45" s="4" t="s">
        <v>92</v>
      </c>
      <c r="D45" s="4" t="s">
        <v>93</v>
      </c>
      <c r="E45" s="4" t="s">
        <v>94</v>
      </c>
      <c r="F45" s="4" t="s">
        <v>95</v>
      </c>
      <c r="G45" s="4"/>
      <c r="H45" s="4"/>
      <c r="I45" s="4"/>
      <c r="J45" s="4"/>
      <c r="K45" s="4"/>
      <c r="L45" s="4"/>
    </row>
    <row r="46" spans="1:12" x14ac:dyDescent="0.15">
      <c r="A46" s="4">
        <v>1.1414249999999999</v>
      </c>
      <c r="B46" s="4">
        <v>1.2206220000000001</v>
      </c>
      <c r="C46" s="4">
        <v>1.242262</v>
      </c>
      <c r="D46" s="4">
        <v>1.2477819999999999</v>
      </c>
      <c r="E46" s="4">
        <v>1.3458349999999999</v>
      </c>
      <c r="F46" s="4">
        <v>1.3600270000000001</v>
      </c>
      <c r="G46" s="4"/>
      <c r="H46" s="4"/>
      <c r="I46" s="4"/>
      <c r="J46" s="4"/>
      <c r="K46" s="4"/>
      <c r="L46" s="4"/>
    </row>
    <row r="47" spans="1:12" x14ac:dyDescent="0.15">
      <c r="A47" s="32" t="s">
        <v>126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x14ac:dyDescent="0.15">
      <c r="A48" s="32" t="s">
        <v>142</v>
      </c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1:12" x14ac:dyDescent="0.15">
      <c r="A49" s="32" t="s">
        <v>143</v>
      </c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12" ht="26.25" customHeight="1" x14ac:dyDescent="0.15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</row>
    <row r="51" spans="1:12" x14ac:dyDescent="0.15">
      <c r="A51" s="33" t="s">
        <v>108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</row>
    <row r="52" spans="1:12" x14ac:dyDescent="0.15">
      <c r="A52" s="4" t="s">
        <v>66</v>
      </c>
      <c r="B52" s="4" t="s">
        <v>91</v>
      </c>
      <c r="C52" s="4" t="s">
        <v>92</v>
      </c>
      <c r="D52" s="4" t="s">
        <v>94</v>
      </c>
      <c r="E52" s="4" t="s">
        <v>93</v>
      </c>
      <c r="F52" s="4"/>
      <c r="G52" s="4"/>
      <c r="H52" s="4"/>
      <c r="I52" s="4"/>
      <c r="J52" s="4"/>
      <c r="K52" s="4"/>
      <c r="L52" s="4"/>
    </row>
    <row r="53" spans="1:12" x14ac:dyDescent="0.15">
      <c r="A53" s="4">
        <v>1.1285750000000001</v>
      </c>
      <c r="B53" s="4">
        <v>1.1393450000000001</v>
      </c>
      <c r="C53" s="4">
        <v>1.1890529999999999</v>
      </c>
      <c r="D53" s="4">
        <v>1.2765249999999999</v>
      </c>
      <c r="E53" s="4">
        <v>1.3138749999999999</v>
      </c>
      <c r="F53" s="4"/>
      <c r="G53" s="4"/>
      <c r="H53" s="4"/>
      <c r="I53" s="4"/>
      <c r="J53" s="4"/>
      <c r="K53" s="4"/>
      <c r="L53" s="4"/>
    </row>
    <row r="54" spans="1:12" x14ac:dyDescent="0.15">
      <c r="A54" s="32" t="s">
        <v>127</v>
      </c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</row>
    <row r="55" spans="1:12" x14ac:dyDescent="0.15">
      <c r="A55" s="32" t="s">
        <v>144</v>
      </c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</row>
    <row r="56" spans="1:12" x14ac:dyDescent="0.15">
      <c r="A56" s="32" t="s">
        <v>145</v>
      </c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</row>
    <row r="57" spans="1:12" ht="26.25" customHeight="1" x14ac:dyDescent="0.1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 x14ac:dyDescent="0.15">
      <c r="A58" s="33" t="s">
        <v>109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</row>
    <row r="59" spans="1:12" x14ac:dyDescent="0.15">
      <c r="A59" s="4" t="s">
        <v>70</v>
      </c>
      <c r="B59" s="4" t="s">
        <v>92</v>
      </c>
      <c r="C59" s="4" t="s">
        <v>110</v>
      </c>
      <c r="D59" s="4" t="s">
        <v>94</v>
      </c>
      <c r="E59" s="4"/>
      <c r="F59" s="4"/>
      <c r="G59" s="4"/>
      <c r="H59" s="4"/>
      <c r="I59" s="4"/>
      <c r="J59" s="4"/>
      <c r="K59" s="4"/>
      <c r="L59" s="4"/>
    </row>
    <row r="60" spans="1:12" x14ac:dyDescent="0.15">
      <c r="A60" s="4">
        <v>1.0729580000000001</v>
      </c>
      <c r="B60" s="4">
        <v>1.1257250000000001</v>
      </c>
      <c r="C60" s="4">
        <v>1.143173</v>
      </c>
      <c r="D60" s="4">
        <v>1.217641</v>
      </c>
      <c r="E60" s="4"/>
      <c r="F60" s="4"/>
      <c r="G60" s="4"/>
      <c r="H60" s="4"/>
      <c r="I60" s="4"/>
      <c r="J60" s="4"/>
      <c r="K60" s="4"/>
      <c r="L60" s="4"/>
    </row>
    <row r="61" spans="1:12" x14ac:dyDescent="0.15">
      <c r="A61" s="32" t="s">
        <v>128</v>
      </c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</row>
    <row r="62" spans="1:12" x14ac:dyDescent="0.15">
      <c r="A62" s="32" t="s">
        <v>146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</row>
    <row r="63" spans="1:12" x14ac:dyDescent="0.15">
      <c r="A63" s="32" t="s">
        <v>147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</row>
    <row r="64" spans="1:12" ht="26.25" customHeight="1" x14ac:dyDescent="0.15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</row>
    <row r="65" spans="1:12" x14ac:dyDescent="0.15">
      <c r="A65" s="33" t="s">
        <v>111</v>
      </c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</row>
    <row r="66" spans="1:12" x14ac:dyDescent="0.15">
      <c r="A66" s="4" t="s">
        <v>66</v>
      </c>
      <c r="B66" s="4" t="s">
        <v>91</v>
      </c>
      <c r="C66" s="4" t="s">
        <v>92</v>
      </c>
      <c r="D66" s="4"/>
      <c r="E66" s="4"/>
      <c r="F66" s="4"/>
      <c r="G66" s="4"/>
      <c r="H66" s="4"/>
      <c r="I66" s="4"/>
      <c r="J66" s="4"/>
      <c r="K66" s="4"/>
      <c r="L66" s="4"/>
    </row>
    <row r="67" spans="1:12" x14ac:dyDescent="0.15">
      <c r="A67" s="4">
        <v>1.047164</v>
      </c>
      <c r="B67" s="4">
        <v>1.0583340000000001</v>
      </c>
      <c r="C67" s="4">
        <v>1.080824</v>
      </c>
      <c r="D67" s="4"/>
      <c r="E67" s="4"/>
      <c r="F67" s="4"/>
      <c r="G67" s="4"/>
      <c r="H67" s="4"/>
      <c r="I67" s="4"/>
      <c r="J67" s="4"/>
      <c r="K67" s="4"/>
      <c r="L67" s="4"/>
    </row>
    <row r="68" spans="1:12" x14ac:dyDescent="0.15">
      <c r="A68" s="32" t="s">
        <v>129</v>
      </c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</row>
    <row r="69" spans="1:12" x14ac:dyDescent="0.15">
      <c r="A69" s="32" t="s">
        <v>148</v>
      </c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</row>
    <row r="70" spans="1:12" x14ac:dyDescent="0.15">
      <c r="A70" s="32" t="s">
        <v>149</v>
      </c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</row>
    <row r="71" spans="1:12" ht="26.25" customHeight="1" x14ac:dyDescent="0.15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</row>
    <row r="72" spans="1:12" x14ac:dyDescent="0.15">
      <c r="A72" s="33" t="s">
        <v>112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</row>
    <row r="73" spans="1:12" x14ac:dyDescent="0.15">
      <c r="A73" s="4" t="s">
        <v>66</v>
      </c>
      <c r="B73" s="4" t="s">
        <v>91</v>
      </c>
      <c r="C73" s="4"/>
      <c r="D73" s="4"/>
      <c r="E73" s="4"/>
      <c r="F73" s="4"/>
      <c r="G73" s="4"/>
      <c r="H73" s="4"/>
      <c r="I73" s="4"/>
      <c r="J73" s="4"/>
      <c r="K73" s="4"/>
      <c r="L73" s="4"/>
    </row>
    <row r="74" spans="1:12" x14ac:dyDescent="0.15">
      <c r="A74" s="4">
        <v>1.024675</v>
      </c>
      <c r="B74" s="4">
        <v>1.024675</v>
      </c>
      <c r="C74" s="4"/>
      <c r="D74" s="4"/>
      <c r="E74" s="4"/>
      <c r="F74" s="4"/>
      <c r="G74" s="4"/>
      <c r="H74" s="4"/>
      <c r="I74" s="4"/>
      <c r="J74" s="4"/>
      <c r="K74" s="4"/>
      <c r="L74" s="4"/>
    </row>
    <row r="75" spans="1:12" x14ac:dyDescent="0.15">
      <c r="A75" s="32" t="s">
        <v>130</v>
      </c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</row>
    <row r="76" spans="1:12" x14ac:dyDescent="0.15">
      <c r="A76" s="32" t="s">
        <v>150</v>
      </c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</row>
  </sheetData>
  <mergeCells count="42">
    <mergeCell ref="A76:L76"/>
    <mergeCell ref="A56:L56"/>
    <mergeCell ref="A58:L58"/>
    <mergeCell ref="A61:L61"/>
    <mergeCell ref="A62:L62"/>
    <mergeCell ref="A63:L63"/>
    <mergeCell ref="A65:L65"/>
    <mergeCell ref="A68:L68"/>
    <mergeCell ref="A69:L69"/>
    <mergeCell ref="A70:L70"/>
    <mergeCell ref="A72:L72"/>
    <mergeCell ref="A75:L75"/>
    <mergeCell ref="A55:L55"/>
    <mergeCell ref="A35:L35"/>
    <mergeCell ref="A37:L37"/>
    <mergeCell ref="A40:L40"/>
    <mergeCell ref="A41:L41"/>
    <mergeCell ref="A42:L42"/>
    <mergeCell ref="A44:L44"/>
    <mergeCell ref="A47:L47"/>
    <mergeCell ref="A48:L48"/>
    <mergeCell ref="A49:L49"/>
    <mergeCell ref="A51:L51"/>
    <mergeCell ref="A54:L54"/>
    <mergeCell ref="A34:L34"/>
    <mergeCell ref="A14:L14"/>
    <mergeCell ref="A19:L19"/>
    <mergeCell ref="A20:L20"/>
    <mergeCell ref="A21:L21"/>
    <mergeCell ref="A23:L23"/>
    <mergeCell ref="A16:L16"/>
    <mergeCell ref="A26:L26"/>
    <mergeCell ref="A27:L27"/>
    <mergeCell ref="A28:L28"/>
    <mergeCell ref="A30:L30"/>
    <mergeCell ref="A33:L33"/>
    <mergeCell ref="A12:L12"/>
    <mergeCell ref="A5:L5"/>
    <mergeCell ref="A6:L6"/>
    <mergeCell ref="A7:L7"/>
    <mergeCell ref="A2:L2"/>
    <mergeCell ref="A9:L9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showGridLines="0" workbookViewId="0">
      <selection activeCell="G12" sqref="G12"/>
    </sheetView>
  </sheetViews>
  <sheetFormatPr baseColWidth="10" defaultColWidth="11.5" defaultRowHeight="12" x14ac:dyDescent="0.15"/>
  <cols>
    <col min="1" max="1" width="17.5" style="1" customWidth="1"/>
    <col min="2" max="2" width="20.83203125" style="6" customWidth="1"/>
    <col min="3" max="3" width="14.6640625" style="2" customWidth="1"/>
    <col min="4" max="16384" width="11.5" style="1"/>
  </cols>
  <sheetData>
    <row r="1" spans="1:9" ht="25.5" customHeight="1" x14ac:dyDescent="0.15">
      <c r="A1" s="37" t="s">
        <v>171</v>
      </c>
      <c r="B1" s="37"/>
      <c r="C1" s="37"/>
      <c r="D1" s="37"/>
      <c r="E1" s="37"/>
      <c r="F1" s="37"/>
      <c r="G1" s="37"/>
      <c r="H1" s="37"/>
      <c r="I1" s="37"/>
    </row>
    <row r="2" spans="1:9" x14ac:dyDescent="0.15">
      <c r="A2" s="7"/>
      <c r="B2" s="8" t="s">
        <v>154</v>
      </c>
      <c r="C2" s="8" t="s">
        <v>155</v>
      </c>
    </row>
    <row r="3" spans="1:9" x14ac:dyDescent="0.15">
      <c r="A3" s="7"/>
      <c r="B3" s="8" t="s">
        <v>165</v>
      </c>
      <c r="C3" s="8" t="s">
        <v>153</v>
      </c>
    </row>
    <row r="4" spans="1:9" x14ac:dyDescent="0.15">
      <c r="A4" s="7" t="s">
        <v>151</v>
      </c>
      <c r="B4" s="8" t="s">
        <v>152</v>
      </c>
      <c r="C4" s="8" t="s">
        <v>152</v>
      </c>
    </row>
    <row r="5" spans="1:9" x14ac:dyDescent="0.15">
      <c r="A5" s="7" t="s">
        <v>65</v>
      </c>
      <c r="B5" s="8">
        <v>0.95195250587230595</v>
      </c>
      <c r="C5" s="8">
        <v>0.128414665176323</v>
      </c>
    </row>
    <row r="6" spans="1:9" x14ac:dyDescent="0.15">
      <c r="A6" s="7" t="s">
        <v>66</v>
      </c>
      <c r="B6" s="8">
        <v>0.358805111347762</v>
      </c>
      <c r="C6" s="8">
        <v>7.5017816109081106E-2</v>
      </c>
    </row>
    <row r="7" spans="1:9" x14ac:dyDescent="0.15">
      <c r="A7" s="7" t="s">
        <v>67</v>
      </c>
      <c r="B7" s="8">
        <v>0.358805111347762</v>
      </c>
      <c r="C7" s="8">
        <v>0.110993345671594</v>
      </c>
    </row>
    <row r="8" spans="1:9" x14ac:dyDescent="0.15">
      <c r="A8" s="7" t="s">
        <v>68</v>
      </c>
      <c r="B8" s="8">
        <v>0.82275505798936499</v>
      </c>
      <c r="C8" s="8">
        <v>7.5017816109081106E-2</v>
      </c>
    </row>
    <row r="9" spans="1:9" x14ac:dyDescent="0.15">
      <c r="A9" s="7" t="s">
        <v>69</v>
      </c>
      <c r="B9" s="8">
        <v>0.29174612151916701</v>
      </c>
      <c r="C9" s="8">
        <v>7.5699154531167004E-3</v>
      </c>
    </row>
    <row r="10" spans="1:9" x14ac:dyDescent="0.15">
      <c r="A10" s="7" t="s">
        <v>70</v>
      </c>
      <c r="B10" s="8">
        <v>0.358805111347762</v>
      </c>
      <c r="C10" s="8">
        <v>6.3306408707629802E-3</v>
      </c>
    </row>
    <row r="11" spans="1:9" x14ac:dyDescent="0.15">
      <c r="A11" s="7" t="s">
        <v>71</v>
      </c>
      <c r="B11" s="8">
        <v>0.64869930048869895</v>
      </c>
      <c r="C11" s="8">
        <v>0.128414665176323</v>
      </c>
    </row>
    <row r="12" spans="1:9" x14ac:dyDescent="0.15">
      <c r="A12" s="7" t="s">
        <v>72</v>
      </c>
      <c r="B12" s="8">
        <v>0.358805111347762</v>
      </c>
      <c r="C12" s="8">
        <v>0.27930945103687099</v>
      </c>
    </row>
    <row r="13" spans="1:9" x14ac:dyDescent="0.15">
      <c r="A13" s="7" t="s">
        <v>73</v>
      </c>
      <c r="B13" s="8">
        <v>0.33729384075498098</v>
      </c>
      <c r="C13" s="8">
        <v>0.27500492144153099</v>
      </c>
    </row>
    <row r="14" spans="1:9" x14ac:dyDescent="0.15">
      <c r="A14" s="7" t="s">
        <v>74</v>
      </c>
      <c r="B14" s="8">
        <v>0.77029188250561298</v>
      </c>
      <c r="C14" s="8">
        <v>7.5017816109081106E-2</v>
      </c>
    </row>
    <row r="15" spans="1:9" x14ac:dyDescent="0.15">
      <c r="A15" s="7" t="s">
        <v>75</v>
      </c>
      <c r="B15" s="8">
        <v>0.95195250587230595</v>
      </c>
      <c r="C15" s="8">
        <v>7.01730162955682E-2</v>
      </c>
    </row>
    <row r="16" spans="1:9" x14ac:dyDescent="0.15">
      <c r="A16" s="7" t="s">
        <v>76</v>
      </c>
      <c r="B16" s="8">
        <v>0.37714601092832001</v>
      </c>
      <c r="C16" s="8">
        <v>7.5017816109081106E-2</v>
      </c>
    </row>
    <row r="18" spans="1:1" x14ac:dyDescent="0.15">
      <c r="A18" s="1" t="s">
        <v>156</v>
      </c>
    </row>
    <row r="19" spans="1:1" x14ac:dyDescent="0.15">
      <c r="A19" s="1" t="s">
        <v>157</v>
      </c>
    </row>
    <row r="20" spans="1:1" x14ac:dyDescent="0.15">
      <c r="A20" s="1" t="s">
        <v>164</v>
      </c>
    </row>
    <row r="21" spans="1:1" x14ac:dyDescent="0.15">
      <c r="A21" s="1" t="s">
        <v>169</v>
      </c>
    </row>
    <row r="22" spans="1:1" x14ac:dyDescent="0.15">
      <c r="A22" s="1" t="s">
        <v>170</v>
      </c>
    </row>
  </sheetData>
  <mergeCells count="1">
    <mergeCell ref="A1:I1"/>
  </mergeCells>
  <conditionalFormatting sqref="B5:C16">
    <cfRule type="cellIs" dxfId="0" priority="1" operator="lessThan">
      <formula>0.05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3:I73"/>
  <sheetViews>
    <sheetView showGridLines="0" topLeftCell="A52" workbookViewId="0">
      <selection activeCell="A73" sqref="A73:I73"/>
    </sheetView>
  </sheetViews>
  <sheetFormatPr baseColWidth="10" defaultColWidth="8.83203125" defaultRowHeight="15" x14ac:dyDescent="0.2"/>
  <sheetData>
    <row r="73" spans="1:9" s="20" customFormat="1" ht="53" customHeight="1" x14ac:dyDescent="0.2">
      <c r="A73" s="38" t="s">
        <v>167</v>
      </c>
      <c r="B73" s="38"/>
      <c r="C73" s="38"/>
      <c r="D73" s="38"/>
      <c r="E73" s="38"/>
      <c r="F73" s="38"/>
      <c r="G73" s="38"/>
      <c r="H73" s="38"/>
      <c r="I73" s="38"/>
    </row>
  </sheetData>
  <mergeCells count="1">
    <mergeCell ref="A73:I7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4:J54"/>
  <sheetViews>
    <sheetView showGridLines="0" workbookViewId="0">
      <selection activeCell="A54" sqref="A54:J54"/>
    </sheetView>
  </sheetViews>
  <sheetFormatPr baseColWidth="10" defaultColWidth="8.83203125" defaultRowHeight="15" x14ac:dyDescent="0.2"/>
  <sheetData>
    <row r="54" spans="1:10" s="21" customFormat="1" ht="78" customHeight="1" x14ac:dyDescent="0.2">
      <c r="A54" s="38" t="s">
        <v>166</v>
      </c>
      <c r="B54" s="38"/>
      <c r="C54" s="38"/>
      <c r="D54" s="38"/>
      <c r="E54" s="38"/>
      <c r="F54" s="38"/>
      <c r="G54" s="38"/>
      <c r="H54" s="38"/>
      <c r="I54" s="38"/>
      <c r="J54" s="38"/>
    </row>
  </sheetData>
  <mergeCells count="1">
    <mergeCell ref="A54:J5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Table S1 (Data)</vt:lpstr>
      <vt:lpstr>Table S2 (NormFinder)</vt:lpstr>
      <vt:lpstr>Table S3 (geNorm)</vt:lpstr>
      <vt:lpstr>Table S4 (Pvalues)</vt:lpstr>
      <vt:lpstr>Figure S1</vt:lpstr>
      <vt:lpstr>Figure S2</vt:lpstr>
    </vt:vector>
  </TitlesOfParts>
  <Company>Exported Data, created by SPSS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 Inc. Export Facility</dc:creator>
  <cp:lastModifiedBy>Ein Microsoft Office-Anwender</cp:lastModifiedBy>
  <dcterms:created xsi:type="dcterms:W3CDTF">2007-02-23T14:58:14Z</dcterms:created>
  <dcterms:modified xsi:type="dcterms:W3CDTF">2016-01-23T21:37:54Z</dcterms:modified>
</cp:coreProperties>
</file>