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cper_1\Desktop\ARTYKUŁY - PISANIE\1. PISANIE pof, osad Martyna\"/>
    </mc:Choice>
  </mc:AlternateContent>
  <bookViews>
    <workbookView xWindow="0" yWindow="0" windowWidth="13560" windowHeight="6075" tabRatio="958" firstSheet="1" activeTab="1"/>
  </bookViews>
  <sheets>
    <sheet name="tofyfikat" sheetId="1" state="hidden" r:id="rId1"/>
    <sheet name="Read me" sheetId="24" r:id="rId2"/>
    <sheet name="Torrefaction process" sheetId="19" r:id="rId3"/>
    <sheet name="Proximate analysis" sheetId="26" r:id="rId4"/>
    <sheet name="TGA - isothermal condition" sheetId="20" r:id="rId5"/>
    <sheet name="TGA - non-isothermal condition" sheetId="21" r:id="rId6"/>
    <sheet name="DSC" sheetId="27" r:id="rId7"/>
  </sheets>
  <definedNames>
    <definedName name="_xlnm._FilterDatabase" localSheetId="3" hidden="1">'Proximate analysis'!$A$6:$B$117</definedName>
    <definedName name="_xlnm._FilterDatabase" localSheetId="2" hidden="1">'Torrefaction process'!$J$6:$L$42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27" l="1"/>
  <c r="H74" i="27"/>
  <c r="H75" i="27"/>
  <c r="H76" i="27"/>
  <c r="H77" i="27"/>
  <c r="H78" i="27"/>
  <c r="H79" i="27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135" i="27"/>
  <c r="H136" i="27"/>
  <c r="H137" i="27"/>
  <c r="H138" i="27"/>
  <c r="H139" i="27"/>
  <c r="H140" i="27"/>
  <c r="H141" i="27"/>
  <c r="H142" i="27"/>
  <c r="H143" i="27"/>
  <c r="H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72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125" i="27"/>
  <c r="F126" i="27"/>
  <c r="F127" i="27"/>
  <c r="F128" i="27"/>
  <c r="F129" i="27"/>
  <c r="F130" i="27"/>
  <c r="F131" i="27"/>
  <c r="F132" i="27"/>
  <c r="F133" i="27"/>
  <c r="F134" i="27"/>
  <c r="F135" i="27"/>
  <c r="F136" i="27"/>
  <c r="F137" i="27"/>
  <c r="F138" i="27"/>
  <c r="F139" i="27"/>
  <c r="F140" i="27"/>
  <c r="F141" i="27"/>
  <c r="F142" i="27"/>
  <c r="F143" i="27"/>
  <c r="F144" i="27"/>
  <c r="F145" i="27"/>
  <c r="F146" i="27"/>
  <c r="F147" i="27"/>
  <c r="F148" i="27"/>
  <c r="F149" i="27"/>
  <c r="F150" i="27"/>
  <c r="F151" i="27"/>
  <c r="F152" i="27"/>
  <c r="F153" i="27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6" i="27"/>
  <c r="F167" i="27"/>
  <c r="F168" i="27"/>
  <c r="F169" i="27"/>
  <c r="F170" i="27"/>
  <c r="F171" i="27"/>
  <c r="F172" i="27"/>
  <c r="F173" i="27"/>
  <c r="F174" i="27"/>
  <c r="F175" i="27"/>
  <c r="F176" i="27"/>
  <c r="F177" i="27"/>
  <c r="F178" i="27"/>
  <c r="F179" i="27"/>
  <c r="F180" i="27"/>
  <c r="F181" i="27"/>
  <c r="F182" i="27"/>
  <c r="F183" i="27"/>
  <c r="F184" i="27"/>
  <c r="F185" i="27"/>
  <c r="F186" i="27"/>
  <c r="F187" i="27"/>
  <c r="F188" i="27"/>
  <c r="F189" i="27"/>
  <c r="F190" i="27"/>
  <c r="F191" i="27"/>
  <c r="F192" i="27"/>
  <c r="F193" i="27"/>
  <c r="F194" i="27"/>
  <c r="F195" i="27"/>
  <c r="F196" i="27"/>
  <c r="F197" i="27"/>
  <c r="F198" i="27"/>
  <c r="F199" i="27"/>
  <c r="F200" i="27"/>
  <c r="F201" i="27"/>
  <c r="F202" i="27"/>
  <c r="F203" i="27"/>
  <c r="F204" i="27"/>
  <c r="F205" i="27"/>
  <c r="F206" i="27"/>
  <c r="F207" i="27"/>
  <c r="F208" i="27"/>
  <c r="F209" i="27"/>
  <c r="F210" i="27"/>
  <c r="F211" i="27"/>
  <c r="F212" i="27"/>
  <c r="F213" i="27"/>
  <c r="F214" i="27"/>
  <c r="F215" i="27"/>
  <c r="F216" i="27"/>
  <c r="F217" i="27"/>
  <c r="F218" i="27"/>
  <c r="F219" i="27"/>
  <c r="F220" i="27"/>
  <c r="F221" i="27"/>
  <c r="F222" i="27"/>
  <c r="F223" i="27"/>
  <c r="F224" i="27"/>
  <c r="F225" i="27"/>
  <c r="F226" i="27"/>
  <c r="F227" i="27"/>
  <c r="F228" i="27"/>
  <c r="F229" i="27"/>
  <c r="F230" i="27"/>
  <c r="F231" i="27"/>
  <c r="F232" i="27"/>
  <c r="F233" i="27"/>
  <c r="F234" i="27"/>
  <c r="F235" i="27"/>
  <c r="F236" i="27"/>
  <c r="F237" i="27"/>
  <c r="F238" i="27"/>
  <c r="F239" i="27"/>
  <c r="F240" i="27"/>
  <c r="F241" i="27"/>
  <c r="F242" i="27"/>
  <c r="F243" i="27"/>
  <c r="F244" i="27"/>
  <c r="F245" i="27"/>
  <c r="F246" i="27"/>
  <c r="F247" i="27"/>
  <c r="F248" i="27"/>
  <c r="F249" i="27"/>
  <c r="F250" i="27"/>
  <c r="F251" i="27"/>
  <c r="F252" i="27"/>
  <c r="F253" i="27"/>
  <c r="F254" i="27"/>
  <c r="F255" i="27"/>
  <c r="F256" i="27"/>
  <c r="F257" i="27"/>
  <c r="F258" i="27"/>
  <c r="F259" i="27"/>
  <c r="F260" i="27"/>
  <c r="F261" i="27"/>
  <c r="F262" i="27"/>
  <c r="F263" i="27"/>
  <c r="F264" i="27"/>
  <c r="F265" i="27"/>
  <c r="F266" i="27"/>
  <c r="F267" i="27"/>
  <c r="F268" i="27"/>
  <c r="F269" i="27"/>
  <c r="F270" i="27"/>
  <c r="F271" i="27"/>
  <c r="F272" i="27"/>
  <c r="F273" i="27"/>
  <c r="F274" i="27"/>
  <c r="F275" i="27"/>
  <c r="F276" i="27"/>
  <c r="F277" i="27"/>
  <c r="F278" i="27"/>
  <c r="F279" i="27"/>
  <c r="F280" i="27"/>
  <c r="F281" i="27"/>
  <c r="F282" i="27"/>
  <c r="F283" i="27"/>
  <c r="F284" i="27"/>
  <c r="F285" i="27"/>
  <c r="F286" i="27"/>
  <c r="F287" i="27"/>
  <c r="F288" i="27"/>
  <c r="F289" i="27"/>
  <c r="F290" i="27"/>
  <c r="F291" i="27"/>
  <c r="F292" i="27"/>
  <c r="F293" i="27"/>
  <c r="F294" i="27"/>
  <c r="F295" i="27"/>
  <c r="F296" i="27"/>
  <c r="F297" i="27"/>
  <c r="F298" i="27"/>
  <c r="F299" i="27"/>
  <c r="F300" i="27"/>
  <c r="F301" i="27"/>
  <c r="F302" i="27"/>
  <c r="F303" i="27"/>
  <c r="F304" i="27"/>
  <c r="F305" i="27"/>
  <c r="F306" i="27"/>
  <c r="F307" i="27"/>
  <c r="F308" i="27"/>
  <c r="F309" i="27"/>
  <c r="F310" i="27"/>
  <c r="F311" i="27"/>
  <c r="F312" i="27"/>
  <c r="F313" i="27"/>
  <c r="F314" i="27"/>
  <c r="F315" i="27"/>
  <c r="F316" i="27"/>
  <c r="F317" i="27"/>
  <c r="F318" i="27"/>
  <c r="F319" i="27"/>
  <c r="F320" i="27"/>
  <c r="F321" i="27"/>
  <c r="F322" i="27"/>
  <c r="F323" i="27"/>
  <c r="F324" i="27"/>
  <c r="F325" i="27"/>
  <c r="F326" i="27"/>
  <c r="F327" i="27"/>
  <c r="F328" i="27"/>
  <c r="F329" i="27"/>
  <c r="F330" i="27"/>
  <c r="F331" i="27"/>
  <c r="F332" i="27"/>
  <c r="F333" i="27"/>
  <c r="F334" i="27"/>
  <c r="F335" i="27"/>
  <c r="F336" i="27"/>
  <c r="F337" i="27"/>
  <c r="F338" i="27"/>
  <c r="F339" i="27"/>
  <c r="F340" i="27"/>
  <c r="F341" i="27"/>
  <c r="F342" i="27"/>
  <c r="F343" i="27"/>
  <c r="F344" i="27"/>
  <c r="F345" i="27"/>
  <c r="F346" i="27"/>
  <c r="F347" i="27"/>
  <c r="F348" i="27"/>
  <c r="F349" i="27"/>
  <c r="F350" i="27"/>
  <c r="F351" i="27"/>
  <c r="F352" i="27"/>
  <c r="F353" i="27"/>
  <c r="F354" i="27"/>
  <c r="F355" i="27"/>
  <c r="F356" i="27"/>
  <c r="F357" i="27"/>
  <c r="F358" i="27"/>
  <c r="F359" i="27"/>
  <c r="F360" i="27"/>
  <c r="F361" i="27"/>
  <c r="F362" i="27"/>
  <c r="F363" i="27"/>
  <c r="F364" i="27"/>
  <c r="F365" i="27"/>
  <c r="F366" i="27"/>
  <c r="F367" i="27"/>
  <c r="F368" i="27"/>
  <c r="F369" i="27"/>
  <c r="F370" i="27"/>
  <c r="F371" i="27"/>
  <c r="F372" i="27"/>
  <c r="F373" i="27"/>
  <c r="F374" i="27"/>
  <c r="F375" i="27"/>
  <c r="F376" i="27"/>
  <c r="F377" i="27"/>
  <c r="F378" i="27"/>
  <c r="F379" i="27"/>
  <c r="F380" i="27"/>
  <c r="F381" i="27"/>
  <c r="F382" i="27"/>
  <c r="F383" i="27"/>
  <c r="F384" i="27"/>
  <c r="F385" i="27"/>
  <c r="F386" i="27"/>
  <c r="F387" i="27"/>
  <c r="F388" i="27"/>
  <c r="F389" i="27"/>
  <c r="F390" i="27"/>
  <c r="F391" i="27"/>
  <c r="F392" i="27"/>
  <c r="F393" i="27"/>
  <c r="F394" i="27"/>
  <c r="F395" i="27"/>
  <c r="F396" i="27"/>
  <c r="F397" i="27"/>
  <c r="F398" i="27"/>
  <c r="F399" i="27"/>
  <c r="F400" i="27"/>
  <c r="F401" i="27"/>
  <c r="F402" i="27"/>
  <c r="F403" i="27"/>
  <c r="F404" i="27"/>
  <c r="F405" i="27"/>
  <c r="F406" i="27"/>
  <c r="F407" i="27"/>
  <c r="F408" i="27"/>
  <c r="F409" i="27"/>
  <c r="F410" i="27"/>
  <c r="F411" i="27"/>
  <c r="F412" i="27"/>
  <c r="F413" i="27"/>
  <c r="F414" i="27"/>
  <c r="F415" i="27"/>
  <c r="F416" i="27"/>
  <c r="F417" i="27"/>
  <c r="F418" i="27"/>
  <c r="F419" i="27"/>
  <c r="F420" i="27"/>
  <c r="F421" i="27"/>
  <c r="F422" i="27"/>
  <c r="F423" i="27"/>
  <c r="F424" i="27"/>
  <c r="F425" i="27"/>
  <c r="F426" i="27"/>
  <c r="F427" i="27"/>
  <c r="F428" i="27"/>
  <c r="F429" i="27"/>
  <c r="F430" i="27"/>
  <c r="F431" i="27"/>
  <c r="F432" i="27"/>
  <c r="F433" i="27"/>
  <c r="F434" i="27"/>
  <c r="F435" i="27"/>
  <c r="F436" i="27"/>
  <c r="F437" i="27"/>
  <c r="F438" i="27"/>
  <c r="F439" i="27"/>
  <c r="F440" i="27"/>
  <c r="F441" i="27"/>
  <c r="F442" i="27"/>
  <c r="F443" i="27"/>
  <c r="F444" i="27"/>
  <c r="F445" i="27"/>
  <c r="F446" i="27"/>
  <c r="F447" i="27"/>
  <c r="F448" i="27"/>
  <c r="F449" i="27"/>
  <c r="F450" i="27"/>
  <c r="F451" i="27"/>
  <c r="F452" i="27"/>
  <c r="F453" i="27"/>
  <c r="F454" i="27"/>
  <c r="F455" i="27"/>
  <c r="F456" i="27"/>
  <c r="F457" i="27"/>
  <c r="F458" i="27"/>
  <c r="F459" i="27"/>
  <c r="F460" i="27"/>
  <c r="F461" i="27"/>
  <c r="F462" i="27"/>
  <c r="F463" i="27"/>
  <c r="F464" i="27"/>
  <c r="F465" i="27"/>
  <c r="F466" i="27"/>
  <c r="F467" i="27"/>
  <c r="F468" i="27"/>
  <c r="F469" i="27"/>
  <c r="F470" i="27"/>
  <c r="F471" i="27"/>
  <c r="F472" i="27"/>
  <c r="F473" i="27"/>
  <c r="F474" i="27"/>
  <c r="F475" i="27"/>
  <c r="F476" i="27"/>
  <c r="F477" i="27"/>
  <c r="F478" i="27"/>
  <c r="F479" i="27"/>
  <c r="F480" i="27"/>
  <c r="F481" i="27"/>
  <c r="F482" i="27"/>
  <c r="F483" i="27"/>
  <c r="F484" i="27"/>
  <c r="F485" i="27"/>
  <c r="F486" i="27"/>
  <c r="F487" i="27"/>
  <c r="F488" i="27"/>
  <c r="F489" i="27"/>
  <c r="F490" i="27"/>
  <c r="F491" i="27"/>
  <c r="F492" i="27"/>
  <c r="F493" i="27"/>
  <c r="F494" i="27"/>
  <c r="F495" i="27"/>
  <c r="F496" i="27"/>
  <c r="F497" i="27"/>
  <c r="F498" i="27"/>
  <c r="F499" i="27"/>
  <c r="F500" i="27"/>
  <c r="F501" i="27"/>
  <c r="F502" i="27"/>
  <c r="F503" i="27"/>
  <c r="F504" i="27"/>
  <c r="F505" i="27"/>
  <c r="F506" i="27"/>
  <c r="F507" i="27"/>
  <c r="F508" i="27"/>
  <c r="F509" i="27"/>
  <c r="F510" i="27"/>
  <c r="F511" i="27"/>
  <c r="F512" i="27"/>
  <c r="F513" i="27"/>
  <c r="F514" i="27"/>
  <c r="F515" i="27"/>
  <c r="F516" i="27"/>
  <c r="F517" i="27"/>
  <c r="F518" i="27"/>
  <c r="F519" i="27"/>
  <c r="F520" i="27"/>
  <c r="F521" i="27"/>
  <c r="F522" i="27"/>
  <c r="F523" i="27"/>
  <c r="F524" i="27"/>
  <c r="F525" i="27"/>
  <c r="F526" i="27"/>
  <c r="F527" i="27"/>
  <c r="F528" i="27"/>
  <c r="F529" i="27"/>
  <c r="F530" i="27"/>
  <c r="F531" i="27"/>
  <c r="F532" i="27"/>
  <c r="F533" i="27"/>
  <c r="F534" i="27"/>
  <c r="F535" i="27"/>
  <c r="F536" i="27"/>
  <c r="F537" i="27"/>
  <c r="F538" i="27"/>
  <c r="F539" i="27"/>
  <c r="F540" i="27"/>
  <c r="F541" i="27"/>
  <c r="F542" i="27"/>
  <c r="F543" i="27"/>
  <c r="F544" i="27"/>
  <c r="F545" i="27"/>
  <c r="F546" i="27"/>
  <c r="F547" i="27"/>
  <c r="F548" i="27"/>
  <c r="F21" i="27"/>
  <c r="E20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4" i="27"/>
  <c r="E495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1" i="27"/>
  <c r="E532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306" i="27"/>
  <c r="D307" i="27"/>
  <c r="D308" i="27"/>
  <c r="D309" i="27"/>
  <c r="D310" i="27"/>
  <c r="D311" i="27"/>
  <c r="D312" i="27"/>
  <c r="D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D404" i="27"/>
  <c r="D405" i="27"/>
  <c r="D406" i="27"/>
  <c r="D407" i="27"/>
  <c r="D408" i="27"/>
  <c r="D409" i="27"/>
  <c r="D410" i="27"/>
  <c r="D411" i="27"/>
  <c r="D412" i="27"/>
  <c r="D413" i="27"/>
  <c r="D414" i="27"/>
  <c r="D415" i="27"/>
  <c r="D416" i="27"/>
  <c r="D417" i="27"/>
  <c r="D418" i="27"/>
  <c r="D419" i="27"/>
  <c r="D420" i="27"/>
  <c r="D421" i="27"/>
  <c r="D422" i="27"/>
  <c r="D423" i="27"/>
  <c r="D424" i="27"/>
  <c r="D425" i="27"/>
  <c r="D426" i="27"/>
  <c r="D427" i="27"/>
  <c r="D428" i="27"/>
  <c r="D429" i="27"/>
  <c r="D430" i="27"/>
  <c r="D431" i="27"/>
  <c r="D432" i="27"/>
  <c r="D433" i="27"/>
  <c r="D434" i="27"/>
  <c r="D435" i="27"/>
  <c r="D436" i="27"/>
  <c r="D437" i="27"/>
  <c r="D438" i="27"/>
  <c r="D439" i="27"/>
  <c r="D440" i="27"/>
  <c r="D441" i="27"/>
  <c r="D442" i="27"/>
  <c r="D443" i="27"/>
  <c r="D444" i="27"/>
  <c r="D445" i="27"/>
  <c r="D446" i="27"/>
  <c r="D447" i="27"/>
  <c r="D448" i="27"/>
  <c r="D449" i="27"/>
  <c r="D450" i="27"/>
  <c r="D451" i="27"/>
  <c r="D452" i="27"/>
  <c r="D453" i="27"/>
  <c r="D454" i="27"/>
  <c r="D455" i="27"/>
  <c r="D456" i="27"/>
  <c r="D457" i="27"/>
  <c r="D458" i="27"/>
  <c r="D459" i="27"/>
  <c r="D460" i="27"/>
  <c r="D461" i="27"/>
  <c r="D462" i="27"/>
  <c r="D463" i="27"/>
  <c r="D464" i="27"/>
  <c r="D465" i="27"/>
  <c r="D466" i="27"/>
  <c r="D467" i="27"/>
  <c r="D468" i="27"/>
  <c r="D469" i="27"/>
  <c r="D470" i="27"/>
  <c r="D471" i="27"/>
  <c r="D472" i="27"/>
  <c r="D473" i="27"/>
  <c r="D474" i="27"/>
  <c r="D475" i="27"/>
  <c r="D476" i="27"/>
  <c r="D477" i="27"/>
  <c r="D478" i="27"/>
  <c r="D479" i="27"/>
  <c r="D480" i="27"/>
  <c r="D481" i="27"/>
  <c r="D482" i="27"/>
  <c r="D483" i="27"/>
  <c r="D484" i="27"/>
  <c r="D485" i="27"/>
  <c r="D486" i="27"/>
  <c r="D487" i="27"/>
  <c r="D488" i="27"/>
  <c r="D489" i="27"/>
  <c r="D490" i="27"/>
  <c r="D491" i="27"/>
  <c r="D492" i="27"/>
  <c r="D493" i="27"/>
  <c r="D494" i="27"/>
  <c r="D495" i="27"/>
  <c r="D496" i="27"/>
  <c r="D497" i="27"/>
  <c r="D498" i="27"/>
  <c r="D499" i="27"/>
  <c r="D500" i="27"/>
  <c r="D501" i="27"/>
  <c r="D502" i="27"/>
  <c r="D503" i="27"/>
  <c r="D504" i="27"/>
  <c r="D505" i="27"/>
  <c r="D506" i="27"/>
  <c r="D507" i="27"/>
  <c r="D508" i="27"/>
  <c r="D509" i="27"/>
  <c r="D510" i="27"/>
  <c r="D511" i="27"/>
  <c r="D512" i="27"/>
  <c r="D513" i="27"/>
  <c r="D514" i="27"/>
  <c r="D515" i="27"/>
  <c r="D516" i="27"/>
  <c r="D517" i="27"/>
  <c r="D518" i="27"/>
  <c r="D519" i="27"/>
  <c r="D520" i="27"/>
  <c r="D521" i="27"/>
  <c r="D522" i="27"/>
  <c r="D523" i="27"/>
  <c r="D524" i="27"/>
  <c r="D525" i="27"/>
  <c r="D526" i="27"/>
  <c r="D527" i="27"/>
  <c r="D528" i="27"/>
  <c r="D529" i="27"/>
  <c r="D530" i="27"/>
  <c r="D531" i="27"/>
  <c r="D532" i="27"/>
  <c r="D533" i="27"/>
  <c r="D534" i="27"/>
  <c r="D535" i="27"/>
  <c r="D536" i="27"/>
  <c r="D537" i="27"/>
  <c r="D538" i="27"/>
  <c r="D539" i="27"/>
  <c r="D540" i="27"/>
  <c r="D541" i="27"/>
  <c r="D542" i="27"/>
  <c r="D543" i="27"/>
  <c r="D544" i="27"/>
  <c r="D545" i="27"/>
  <c r="D546" i="27"/>
  <c r="D547" i="27"/>
  <c r="D548" i="27"/>
  <c r="D21" i="27"/>
  <c r="B20" i="27"/>
  <c r="R286" i="27"/>
  <c r="R287" i="27"/>
  <c r="R288" i="27"/>
  <c r="R289" i="27"/>
  <c r="R290" i="27"/>
  <c r="R291" i="27"/>
  <c r="R292" i="27"/>
  <c r="R293" i="27"/>
  <c r="R294" i="27"/>
  <c r="R295" i="27"/>
  <c r="R296" i="27"/>
  <c r="R297" i="27"/>
  <c r="R298" i="27"/>
  <c r="R299" i="27"/>
  <c r="R300" i="27"/>
  <c r="R301" i="27"/>
  <c r="R302" i="27"/>
  <c r="R303" i="27"/>
  <c r="R304" i="27"/>
  <c r="R305" i="27"/>
  <c r="R306" i="27"/>
  <c r="R307" i="27"/>
  <c r="R308" i="27"/>
  <c r="R309" i="27"/>
  <c r="R310" i="27"/>
  <c r="R311" i="27"/>
  <c r="R312" i="27"/>
  <c r="R313" i="27"/>
  <c r="R314" i="27"/>
  <c r="R315" i="27"/>
  <c r="R316" i="27"/>
  <c r="R317" i="27"/>
  <c r="R318" i="27"/>
  <c r="R319" i="27"/>
  <c r="R320" i="27"/>
  <c r="R321" i="27"/>
  <c r="R322" i="27"/>
  <c r="R323" i="27"/>
  <c r="R324" i="27"/>
  <c r="R325" i="27"/>
  <c r="R326" i="27"/>
  <c r="R327" i="27"/>
  <c r="R328" i="27"/>
  <c r="R329" i="27"/>
  <c r="R330" i="27"/>
  <c r="R331" i="27"/>
  <c r="R332" i="27"/>
  <c r="R333" i="27"/>
  <c r="R334" i="27"/>
  <c r="R335" i="27"/>
  <c r="R336" i="27"/>
  <c r="R337" i="27"/>
  <c r="R338" i="27"/>
  <c r="R339" i="27"/>
  <c r="R340" i="27"/>
  <c r="R341" i="27"/>
  <c r="R342" i="27"/>
  <c r="R343" i="27"/>
  <c r="R344" i="27"/>
  <c r="R345" i="27"/>
  <c r="R346" i="27"/>
  <c r="R347" i="27"/>
  <c r="R348" i="27"/>
  <c r="R349" i="27"/>
  <c r="R350" i="27"/>
  <c r="R351" i="27"/>
  <c r="R352" i="27"/>
  <c r="R285" i="27"/>
  <c r="Q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Q53" i="27"/>
  <c r="Q54" i="27"/>
  <c r="Q55" i="27"/>
  <c r="Q56" i="27"/>
  <c r="Q57" i="27"/>
  <c r="Q58" i="27"/>
  <c r="Q59" i="27"/>
  <c r="Q60" i="27"/>
  <c r="Q61" i="27"/>
  <c r="Q62" i="27"/>
  <c r="Q63" i="27"/>
  <c r="Q64" i="27"/>
  <c r="Q65" i="27"/>
  <c r="Q66" i="27"/>
  <c r="Q67" i="27"/>
  <c r="Q68" i="27"/>
  <c r="Q69" i="27"/>
  <c r="Q70" i="27"/>
  <c r="Q71" i="27"/>
  <c r="Q72" i="27"/>
  <c r="Q73" i="27"/>
  <c r="Q74" i="27"/>
  <c r="Q75" i="27"/>
  <c r="Q76" i="27"/>
  <c r="Q77" i="27"/>
  <c r="Q78" i="27"/>
  <c r="Q79" i="27"/>
  <c r="Q80" i="27"/>
  <c r="Q81" i="27"/>
  <c r="Q82" i="27"/>
  <c r="Q83" i="27"/>
  <c r="Q84" i="27"/>
  <c r="Q85" i="27"/>
  <c r="Q86" i="27"/>
  <c r="Q87" i="27"/>
  <c r="Q88" i="27"/>
  <c r="Q89" i="27"/>
  <c r="Q90" i="27"/>
  <c r="Q91" i="27"/>
  <c r="Q92" i="27"/>
  <c r="Q93" i="27"/>
  <c r="Q94" i="27"/>
  <c r="Q95" i="27"/>
  <c r="Q96" i="27"/>
  <c r="Q97" i="27"/>
  <c r="Q98" i="27"/>
  <c r="Q99" i="27"/>
  <c r="Q100" i="27"/>
  <c r="Q101" i="27"/>
  <c r="Q102" i="27"/>
  <c r="Q103" i="27"/>
  <c r="Q104" i="27"/>
  <c r="Q105" i="27"/>
  <c r="Q106" i="27"/>
  <c r="Q107" i="27"/>
  <c r="Q108" i="27"/>
  <c r="Q109" i="27"/>
  <c r="Q110" i="27"/>
  <c r="Q111" i="27"/>
  <c r="Q112" i="27"/>
  <c r="Q113" i="27"/>
  <c r="Q114" i="27"/>
  <c r="Q115" i="27"/>
  <c r="Q116" i="27"/>
  <c r="Q117" i="27"/>
  <c r="Q118" i="27"/>
  <c r="Q119" i="27"/>
  <c r="Q120" i="27"/>
  <c r="Q121" i="27"/>
  <c r="Q122" i="27"/>
  <c r="Q123" i="27"/>
  <c r="Q124" i="27"/>
  <c r="Q125" i="27"/>
  <c r="Q126" i="27"/>
  <c r="Q127" i="27"/>
  <c r="Q128" i="27"/>
  <c r="Q129" i="27"/>
  <c r="Q130" i="27"/>
  <c r="Q131" i="27"/>
  <c r="Q132" i="27"/>
  <c r="Q133" i="27"/>
  <c r="Q134" i="27"/>
  <c r="Q135" i="27"/>
  <c r="Q136" i="27"/>
  <c r="Q137" i="27"/>
  <c r="Q138" i="27"/>
  <c r="Q139" i="27"/>
  <c r="Q140" i="27"/>
  <c r="Q141" i="27"/>
  <c r="Q142" i="27"/>
  <c r="Q143" i="27"/>
  <c r="Q144" i="27"/>
  <c r="Q145" i="27"/>
  <c r="Q146" i="27"/>
  <c r="Q147" i="27"/>
  <c r="Q148" i="27"/>
  <c r="Q149" i="27"/>
  <c r="Q150" i="27"/>
  <c r="Q151" i="27"/>
  <c r="Q152" i="27"/>
  <c r="Q153" i="27"/>
  <c r="Q154" i="27"/>
  <c r="Q155" i="27"/>
  <c r="Q156" i="27"/>
  <c r="Q157" i="27"/>
  <c r="Q158" i="27"/>
  <c r="Q159" i="27"/>
  <c r="Q160" i="27"/>
  <c r="Q161" i="27"/>
  <c r="Q162" i="27"/>
  <c r="Q163" i="27"/>
  <c r="Q164" i="27"/>
  <c r="Q165" i="27"/>
  <c r="Q166" i="27"/>
  <c r="Q167" i="27"/>
  <c r="Q168" i="27"/>
  <c r="Q36" i="27"/>
  <c r="O22" i="27"/>
  <c r="O23" i="27"/>
  <c r="O24" i="27"/>
  <c r="O25" i="27"/>
  <c r="O26" i="27"/>
  <c r="O27" i="27"/>
  <c r="O28" i="27"/>
  <c r="O29" i="27"/>
  <c r="O30" i="27"/>
  <c r="O31" i="27"/>
  <c r="O32" i="27"/>
  <c r="O33" i="27"/>
  <c r="O34" i="27"/>
  <c r="O35" i="27"/>
  <c r="O36" i="27"/>
  <c r="O37" i="27"/>
  <c r="O38" i="27"/>
  <c r="O39" i="27"/>
  <c r="O40" i="27"/>
  <c r="O41" i="27"/>
  <c r="O42" i="27"/>
  <c r="O43" i="27"/>
  <c r="O44" i="27"/>
  <c r="O45" i="27"/>
  <c r="O46" i="27"/>
  <c r="O47" i="27"/>
  <c r="O48" i="27"/>
  <c r="O49" i="27"/>
  <c r="O50" i="27"/>
  <c r="O51" i="27"/>
  <c r="O52" i="27"/>
  <c r="O53" i="27"/>
  <c r="O54" i="27"/>
  <c r="O55" i="27"/>
  <c r="O56" i="27"/>
  <c r="O57" i="27"/>
  <c r="O58" i="27"/>
  <c r="O59" i="27"/>
  <c r="O60" i="27"/>
  <c r="O61" i="27"/>
  <c r="O62" i="27"/>
  <c r="O63" i="27"/>
  <c r="O64" i="27"/>
  <c r="O65" i="27"/>
  <c r="O66" i="27"/>
  <c r="O67" i="27"/>
  <c r="O68" i="27"/>
  <c r="O69" i="27"/>
  <c r="O70" i="27"/>
  <c r="O71" i="27"/>
  <c r="O72" i="27"/>
  <c r="O73" i="27"/>
  <c r="O74" i="27"/>
  <c r="O75" i="27"/>
  <c r="O76" i="27"/>
  <c r="O77" i="27"/>
  <c r="O78" i="27"/>
  <c r="O79" i="27"/>
  <c r="O80" i="27"/>
  <c r="O81" i="27"/>
  <c r="O82" i="27"/>
  <c r="O83" i="27"/>
  <c r="O84" i="27"/>
  <c r="O85" i="27"/>
  <c r="O86" i="27"/>
  <c r="O87" i="27"/>
  <c r="O88" i="27"/>
  <c r="O89" i="27"/>
  <c r="O90" i="27"/>
  <c r="O91" i="27"/>
  <c r="O92" i="27"/>
  <c r="O93" i="27"/>
  <c r="O94" i="27"/>
  <c r="O95" i="27"/>
  <c r="O96" i="27"/>
  <c r="O97" i="27"/>
  <c r="O98" i="27"/>
  <c r="O99" i="27"/>
  <c r="O100" i="27"/>
  <c r="O101" i="27"/>
  <c r="O102" i="27"/>
  <c r="O103" i="27"/>
  <c r="O104" i="27"/>
  <c r="O105" i="27"/>
  <c r="O106" i="27"/>
  <c r="O107" i="27"/>
  <c r="O108" i="27"/>
  <c r="O109" i="27"/>
  <c r="O110" i="27"/>
  <c r="O111" i="27"/>
  <c r="O112" i="27"/>
  <c r="O113" i="27"/>
  <c r="O114" i="27"/>
  <c r="O115" i="27"/>
  <c r="O116" i="27"/>
  <c r="O117" i="27"/>
  <c r="O118" i="27"/>
  <c r="O119" i="27"/>
  <c r="O120" i="27"/>
  <c r="O121" i="27"/>
  <c r="O122" i="27"/>
  <c r="O123" i="27"/>
  <c r="O124" i="27"/>
  <c r="O125" i="27"/>
  <c r="O126" i="27"/>
  <c r="O127" i="27"/>
  <c r="O128" i="27"/>
  <c r="O129" i="27"/>
  <c r="O130" i="27"/>
  <c r="O131" i="27"/>
  <c r="O132" i="27"/>
  <c r="O133" i="27"/>
  <c r="O134" i="27"/>
  <c r="O135" i="27"/>
  <c r="O136" i="27"/>
  <c r="O137" i="27"/>
  <c r="O138" i="27"/>
  <c r="O139" i="27"/>
  <c r="O140" i="27"/>
  <c r="O141" i="27"/>
  <c r="O142" i="27"/>
  <c r="O143" i="27"/>
  <c r="O144" i="27"/>
  <c r="O145" i="27"/>
  <c r="O146" i="27"/>
  <c r="O147" i="27"/>
  <c r="O148" i="27"/>
  <c r="O149" i="27"/>
  <c r="O150" i="27"/>
  <c r="O151" i="27"/>
  <c r="O152" i="27"/>
  <c r="O153" i="27"/>
  <c r="O154" i="27"/>
  <c r="O155" i="27"/>
  <c r="O156" i="27"/>
  <c r="O157" i="27"/>
  <c r="O158" i="27"/>
  <c r="O159" i="27"/>
  <c r="O160" i="27"/>
  <c r="O161" i="27"/>
  <c r="O162" i="27"/>
  <c r="O163" i="27"/>
  <c r="O164" i="27"/>
  <c r="O165" i="27"/>
  <c r="O166" i="27"/>
  <c r="O167" i="27"/>
  <c r="O168" i="27"/>
  <c r="O169" i="27"/>
  <c r="O170" i="27"/>
  <c r="O171" i="27"/>
  <c r="O172" i="27"/>
  <c r="O173" i="27"/>
  <c r="O174" i="27"/>
  <c r="O175" i="27"/>
  <c r="O176" i="27"/>
  <c r="O177" i="27"/>
  <c r="O178" i="27"/>
  <c r="O179" i="27"/>
  <c r="O180" i="27"/>
  <c r="O181" i="27"/>
  <c r="O182" i="27"/>
  <c r="O183" i="27"/>
  <c r="O184" i="27"/>
  <c r="O185" i="27"/>
  <c r="O186" i="27"/>
  <c r="O187" i="27"/>
  <c r="O188" i="27"/>
  <c r="O189" i="27"/>
  <c r="O190" i="27"/>
  <c r="O191" i="27"/>
  <c r="O192" i="27"/>
  <c r="O193" i="27"/>
  <c r="O194" i="27"/>
  <c r="O195" i="27"/>
  <c r="O196" i="27"/>
  <c r="O197" i="27"/>
  <c r="O198" i="27"/>
  <c r="O199" i="27"/>
  <c r="O200" i="27"/>
  <c r="O201" i="27"/>
  <c r="O202" i="27"/>
  <c r="O203" i="27"/>
  <c r="O204" i="27"/>
  <c r="O205" i="27"/>
  <c r="O206" i="27"/>
  <c r="O207" i="27"/>
  <c r="O208" i="27"/>
  <c r="O209" i="27"/>
  <c r="O210" i="27"/>
  <c r="O211" i="27"/>
  <c r="O212" i="27"/>
  <c r="O213" i="27"/>
  <c r="O214" i="27"/>
  <c r="O215" i="27"/>
  <c r="O216" i="27"/>
  <c r="O217" i="27"/>
  <c r="O218" i="27"/>
  <c r="O219" i="27"/>
  <c r="O220" i="27"/>
  <c r="O221" i="27"/>
  <c r="O222" i="27"/>
  <c r="O223" i="27"/>
  <c r="O224" i="27"/>
  <c r="O225" i="27"/>
  <c r="O226" i="27"/>
  <c r="O227" i="27"/>
  <c r="O228" i="27"/>
  <c r="O229" i="27"/>
  <c r="O230" i="27"/>
  <c r="O231" i="27"/>
  <c r="O232" i="27"/>
  <c r="O233" i="27"/>
  <c r="O234" i="27"/>
  <c r="O235" i="27"/>
  <c r="O236" i="27"/>
  <c r="O237" i="27"/>
  <c r="O238" i="27"/>
  <c r="O239" i="27"/>
  <c r="O240" i="27"/>
  <c r="O241" i="27"/>
  <c r="O242" i="27"/>
  <c r="O243" i="27"/>
  <c r="O244" i="27"/>
  <c r="O245" i="27"/>
  <c r="O246" i="27"/>
  <c r="O247" i="27"/>
  <c r="O248" i="27"/>
  <c r="O249" i="27"/>
  <c r="O250" i="27"/>
  <c r="O251" i="27"/>
  <c r="O252" i="27"/>
  <c r="O253" i="27"/>
  <c r="O254" i="27"/>
  <c r="O255" i="27"/>
  <c r="O256" i="27"/>
  <c r="O257" i="27"/>
  <c r="O258" i="27"/>
  <c r="O259" i="27"/>
  <c r="O260" i="27"/>
  <c r="O261" i="27"/>
  <c r="O262" i="27"/>
  <c r="O263" i="27"/>
  <c r="O264" i="27"/>
  <c r="O265" i="27"/>
  <c r="O266" i="27"/>
  <c r="O267" i="27"/>
  <c r="O268" i="27"/>
  <c r="O269" i="27"/>
  <c r="O270" i="27"/>
  <c r="O271" i="27"/>
  <c r="O272" i="27"/>
  <c r="O273" i="27"/>
  <c r="O274" i="27"/>
  <c r="O275" i="27"/>
  <c r="O276" i="27"/>
  <c r="O277" i="27"/>
  <c r="O278" i="27"/>
  <c r="O279" i="27"/>
  <c r="O280" i="27"/>
  <c r="O281" i="27"/>
  <c r="O282" i="27"/>
  <c r="O283" i="27"/>
  <c r="O284" i="27"/>
  <c r="O285" i="27"/>
  <c r="O286" i="27"/>
  <c r="O287" i="27"/>
  <c r="O288" i="27"/>
  <c r="O289" i="27"/>
  <c r="O290" i="27"/>
  <c r="O291" i="27"/>
  <c r="O292" i="27"/>
  <c r="O293" i="27"/>
  <c r="O294" i="27"/>
  <c r="O295" i="27"/>
  <c r="O296" i="27"/>
  <c r="O297" i="27"/>
  <c r="O298" i="27"/>
  <c r="O299" i="27"/>
  <c r="O300" i="27"/>
  <c r="O301" i="27"/>
  <c r="O302" i="27"/>
  <c r="O303" i="27"/>
  <c r="O304" i="27"/>
  <c r="O305" i="27"/>
  <c r="O306" i="27"/>
  <c r="O307" i="27"/>
  <c r="O308" i="27"/>
  <c r="O309" i="27"/>
  <c r="O310" i="27"/>
  <c r="O311" i="27"/>
  <c r="O312" i="27"/>
  <c r="O313" i="27"/>
  <c r="O314" i="27"/>
  <c r="O315" i="27"/>
  <c r="O316" i="27"/>
  <c r="O317" i="27"/>
  <c r="O318" i="27"/>
  <c r="O319" i="27"/>
  <c r="O320" i="27"/>
  <c r="O321" i="27"/>
  <c r="O322" i="27"/>
  <c r="O323" i="27"/>
  <c r="O324" i="27"/>
  <c r="O325" i="27"/>
  <c r="O326" i="27"/>
  <c r="O327" i="27"/>
  <c r="O328" i="27"/>
  <c r="O329" i="27"/>
  <c r="O330" i="27"/>
  <c r="O331" i="27"/>
  <c r="O332" i="27"/>
  <c r="O333" i="27"/>
  <c r="O334" i="27"/>
  <c r="O335" i="27"/>
  <c r="O336" i="27"/>
  <c r="O337" i="27"/>
  <c r="O338" i="27"/>
  <c r="O339" i="27"/>
  <c r="O340" i="27"/>
  <c r="O341" i="27"/>
  <c r="O342" i="27"/>
  <c r="O343" i="27"/>
  <c r="O344" i="27"/>
  <c r="O345" i="27"/>
  <c r="O346" i="27"/>
  <c r="O347" i="27"/>
  <c r="O348" i="27"/>
  <c r="O349" i="27"/>
  <c r="O350" i="27"/>
  <c r="O351" i="27"/>
  <c r="O352" i="27"/>
  <c r="O353" i="27"/>
  <c r="O354" i="27"/>
  <c r="O355" i="27"/>
  <c r="O356" i="27"/>
  <c r="O357" i="27"/>
  <c r="O358" i="27"/>
  <c r="O359" i="27"/>
  <c r="O360" i="27"/>
  <c r="O361" i="27"/>
  <c r="O362" i="27"/>
  <c r="O363" i="27"/>
  <c r="O364" i="27"/>
  <c r="O365" i="27"/>
  <c r="O366" i="27"/>
  <c r="O367" i="27"/>
  <c r="O368" i="27"/>
  <c r="O369" i="27"/>
  <c r="O370" i="27"/>
  <c r="O371" i="27"/>
  <c r="O372" i="27"/>
  <c r="O373" i="27"/>
  <c r="O374" i="27"/>
  <c r="O375" i="27"/>
  <c r="O376" i="27"/>
  <c r="O377" i="27"/>
  <c r="O378" i="27"/>
  <c r="O379" i="27"/>
  <c r="O380" i="27"/>
  <c r="O381" i="27"/>
  <c r="O382" i="27"/>
  <c r="O383" i="27"/>
  <c r="O384" i="27"/>
  <c r="O385" i="27"/>
  <c r="O386" i="27"/>
  <c r="O387" i="27"/>
  <c r="O388" i="27"/>
  <c r="O389" i="27"/>
  <c r="O390" i="27"/>
  <c r="O391" i="27"/>
  <c r="O392" i="27"/>
  <c r="O393" i="27"/>
  <c r="O394" i="27"/>
  <c r="O395" i="27"/>
  <c r="O396" i="27"/>
  <c r="O397" i="27"/>
  <c r="O398" i="27"/>
  <c r="O399" i="27"/>
  <c r="O400" i="27"/>
  <c r="O401" i="27"/>
  <c r="O402" i="27"/>
  <c r="O403" i="27"/>
  <c r="O404" i="27"/>
  <c r="O405" i="27"/>
  <c r="O406" i="27"/>
  <c r="O407" i="27"/>
  <c r="O408" i="27"/>
  <c r="O409" i="27"/>
  <c r="O410" i="27"/>
  <c r="O411" i="27"/>
  <c r="O412" i="27"/>
  <c r="O413" i="27"/>
  <c r="O414" i="27"/>
  <c r="O415" i="27"/>
  <c r="O416" i="27"/>
  <c r="O417" i="27"/>
  <c r="O418" i="27"/>
  <c r="O419" i="27"/>
  <c r="O420" i="27"/>
  <c r="O421" i="27"/>
  <c r="O422" i="27"/>
  <c r="O423" i="27"/>
  <c r="O424" i="27"/>
  <c r="O425" i="27"/>
  <c r="O426" i="27"/>
  <c r="O427" i="27"/>
  <c r="O428" i="27"/>
  <c r="O429" i="27"/>
  <c r="O430" i="27"/>
  <c r="O431" i="27"/>
  <c r="O432" i="27"/>
  <c r="O433" i="27"/>
  <c r="O434" i="27"/>
  <c r="O435" i="27"/>
  <c r="O436" i="27"/>
  <c r="O437" i="27"/>
  <c r="O438" i="27"/>
  <c r="O439" i="27"/>
  <c r="O440" i="27"/>
  <c r="O441" i="27"/>
  <c r="O442" i="27"/>
  <c r="O443" i="27"/>
  <c r="O444" i="27"/>
  <c r="O445" i="27"/>
  <c r="O446" i="27"/>
  <c r="O447" i="27"/>
  <c r="O448" i="27"/>
  <c r="O449" i="27"/>
  <c r="O450" i="27"/>
  <c r="O451" i="27"/>
  <c r="O452" i="27"/>
  <c r="O453" i="27"/>
  <c r="O454" i="27"/>
  <c r="O455" i="27"/>
  <c r="O456" i="27"/>
  <c r="O457" i="27"/>
  <c r="O458" i="27"/>
  <c r="O459" i="27"/>
  <c r="O460" i="27"/>
  <c r="O461" i="27"/>
  <c r="O462" i="27"/>
  <c r="O463" i="27"/>
  <c r="O464" i="27"/>
  <c r="O465" i="27"/>
  <c r="O466" i="27"/>
  <c r="O467" i="27"/>
  <c r="O468" i="27"/>
  <c r="O469" i="27"/>
  <c r="O470" i="27"/>
  <c r="O471" i="27"/>
  <c r="O472" i="27"/>
  <c r="O473" i="27"/>
  <c r="O474" i="27"/>
  <c r="O475" i="27"/>
  <c r="O476" i="27"/>
  <c r="O477" i="27"/>
  <c r="O478" i="27"/>
  <c r="O479" i="27"/>
  <c r="O480" i="27"/>
  <c r="O481" i="27"/>
  <c r="O482" i="27"/>
  <c r="O483" i="27"/>
  <c r="O484" i="27"/>
  <c r="O485" i="27"/>
  <c r="O486" i="27"/>
  <c r="O487" i="27"/>
  <c r="O488" i="27"/>
  <c r="O489" i="27"/>
  <c r="O490" i="27"/>
  <c r="O491" i="27"/>
  <c r="O492" i="27"/>
  <c r="O493" i="27"/>
  <c r="O494" i="27"/>
  <c r="O495" i="27"/>
  <c r="O496" i="27"/>
  <c r="O497" i="27"/>
  <c r="O498" i="27"/>
  <c r="O499" i="27"/>
  <c r="O500" i="27"/>
  <c r="O501" i="27"/>
  <c r="O502" i="27"/>
  <c r="O503" i="27"/>
  <c r="O504" i="27"/>
  <c r="O505" i="27"/>
  <c r="O506" i="27"/>
  <c r="O507" i="27"/>
  <c r="O508" i="27"/>
  <c r="O509" i="27"/>
  <c r="O510" i="27"/>
  <c r="O511" i="27"/>
  <c r="O512" i="27"/>
  <c r="O513" i="27"/>
  <c r="O514" i="27"/>
  <c r="O515" i="27"/>
  <c r="O516" i="27"/>
  <c r="O517" i="27"/>
  <c r="O518" i="27"/>
  <c r="O519" i="27"/>
  <c r="O520" i="27"/>
  <c r="O521" i="27"/>
  <c r="O522" i="27"/>
  <c r="O523" i="27"/>
  <c r="O524" i="27"/>
  <c r="O525" i="27"/>
  <c r="O526" i="27"/>
  <c r="O527" i="27"/>
  <c r="O528" i="27"/>
  <c r="O529" i="27"/>
  <c r="O530" i="27"/>
  <c r="O531" i="27"/>
  <c r="O532" i="27"/>
  <c r="O533" i="27"/>
  <c r="O534" i="27"/>
  <c r="O535" i="27"/>
  <c r="O536" i="27"/>
  <c r="O537" i="27"/>
  <c r="O538" i="27"/>
  <c r="O539" i="27"/>
  <c r="O540" i="27"/>
  <c r="O541" i="27"/>
  <c r="O542" i="27"/>
  <c r="O543" i="27"/>
  <c r="O544" i="27"/>
  <c r="O545" i="27"/>
  <c r="O546" i="27"/>
  <c r="O547" i="27"/>
  <c r="O548" i="27"/>
  <c r="O21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65" i="27"/>
  <c r="N66" i="27"/>
  <c r="N67" i="27"/>
  <c r="N68" i="27"/>
  <c r="N69" i="27"/>
  <c r="N70" i="27"/>
  <c r="N71" i="27"/>
  <c r="N72" i="27"/>
  <c r="N73" i="27"/>
  <c r="N74" i="27"/>
  <c r="N75" i="27"/>
  <c r="N76" i="27"/>
  <c r="N77" i="27"/>
  <c r="N78" i="27"/>
  <c r="N79" i="27"/>
  <c r="N80" i="27"/>
  <c r="N81" i="27"/>
  <c r="N82" i="27"/>
  <c r="N83" i="27"/>
  <c r="N84" i="27"/>
  <c r="N85" i="27"/>
  <c r="N86" i="27"/>
  <c r="N87" i="27"/>
  <c r="N88" i="27"/>
  <c r="N89" i="27"/>
  <c r="N90" i="27"/>
  <c r="N91" i="27"/>
  <c r="N92" i="27"/>
  <c r="N93" i="27"/>
  <c r="N94" i="27"/>
  <c r="N95" i="27"/>
  <c r="N96" i="27"/>
  <c r="N97" i="27"/>
  <c r="N98" i="27"/>
  <c r="N99" i="27"/>
  <c r="N100" i="27"/>
  <c r="N101" i="27"/>
  <c r="N102" i="27"/>
  <c r="N103" i="27"/>
  <c r="N104" i="27"/>
  <c r="N105" i="27"/>
  <c r="N106" i="27"/>
  <c r="N107" i="27"/>
  <c r="N108" i="27"/>
  <c r="N109" i="27"/>
  <c r="N110" i="27"/>
  <c r="N111" i="27"/>
  <c r="N112" i="27"/>
  <c r="N113" i="27"/>
  <c r="N114" i="27"/>
  <c r="N115" i="27"/>
  <c r="N116" i="27"/>
  <c r="N117" i="27"/>
  <c r="N118" i="27"/>
  <c r="N119" i="27"/>
  <c r="N120" i="27"/>
  <c r="N121" i="27"/>
  <c r="N122" i="27"/>
  <c r="N123" i="27"/>
  <c r="N124" i="27"/>
  <c r="N125" i="27"/>
  <c r="N126" i="27"/>
  <c r="N127" i="27"/>
  <c r="N128" i="27"/>
  <c r="N129" i="27"/>
  <c r="N130" i="27"/>
  <c r="N131" i="27"/>
  <c r="N132" i="27"/>
  <c r="N133" i="27"/>
  <c r="N134" i="27"/>
  <c r="N135" i="27"/>
  <c r="N136" i="27"/>
  <c r="N137" i="27"/>
  <c r="N138" i="27"/>
  <c r="N139" i="27"/>
  <c r="N140" i="27"/>
  <c r="N141" i="27"/>
  <c r="N142" i="27"/>
  <c r="N143" i="27"/>
  <c r="N144" i="27"/>
  <c r="N145" i="27"/>
  <c r="N146" i="27"/>
  <c r="N147" i="27"/>
  <c r="N148" i="27"/>
  <c r="N149" i="27"/>
  <c r="N150" i="27"/>
  <c r="N151" i="27"/>
  <c r="N152" i="27"/>
  <c r="N153" i="27"/>
  <c r="N154" i="27"/>
  <c r="N155" i="27"/>
  <c r="N156" i="27"/>
  <c r="N157" i="27"/>
  <c r="N158" i="27"/>
  <c r="N159" i="27"/>
  <c r="N160" i="27"/>
  <c r="N161" i="27"/>
  <c r="N162" i="27"/>
  <c r="N163" i="27"/>
  <c r="N164" i="27"/>
  <c r="N165" i="27"/>
  <c r="N166" i="27"/>
  <c r="N167" i="27"/>
  <c r="N168" i="27"/>
  <c r="N169" i="27"/>
  <c r="N170" i="27"/>
  <c r="N171" i="27"/>
  <c r="N172" i="27"/>
  <c r="N173" i="27"/>
  <c r="N174" i="27"/>
  <c r="N175" i="27"/>
  <c r="N176" i="27"/>
  <c r="N177" i="27"/>
  <c r="N178" i="27"/>
  <c r="N179" i="27"/>
  <c r="N180" i="27"/>
  <c r="N181" i="27"/>
  <c r="N182" i="27"/>
  <c r="N183" i="27"/>
  <c r="N184" i="27"/>
  <c r="N185" i="27"/>
  <c r="N186" i="27"/>
  <c r="N187" i="27"/>
  <c r="N188" i="27"/>
  <c r="N189" i="27"/>
  <c r="N190" i="27"/>
  <c r="N191" i="27"/>
  <c r="N192" i="27"/>
  <c r="N193" i="27"/>
  <c r="N194" i="27"/>
  <c r="N195" i="27"/>
  <c r="N196" i="27"/>
  <c r="N197" i="27"/>
  <c r="N198" i="27"/>
  <c r="N199" i="27"/>
  <c r="N200" i="27"/>
  <c r="N201" i="27"/>
  <c r="N202" i="27"/>
  <c r="N203" i="27"/>
  <c r="N204" i="27"/>
  <c r="N205" i="27"/>
  <c r="N206" i="27"/>
  <c r="N207" i="27"/>
  <c r="N208" i="27"/>
  <c r="N209" i="27"/>
  <c r="N210" i="27"/>
  <c r="N211" i="27"/>
  <c r="N212" i="27"/>
  <c r="N213" i="27"/>
  <c r="N214" i="27"/>
  <c r="N215" i="27"/>
  <c r="N216" i="27"/>
  <c r="N217" i="27"/>
  <c r="N218" i="27"/>
  <c r="N219" i="27"/>
  <c r="N220" i="27"/>
  <c r="N221" i="27"/>
  <c r="N222" i="27"/>
  <c r="N223" i="27"/>
  <c r="N224" i="27"/>
  <c r="N225" i="27"/>
  <c r="N226" i="27"/>
  <c r="N227" i="27"/>
  <c r="N228" i="27"/>
  <c r="N229" i="27"/>
  <c r="N230" i="27"/>
  <c r="N231" i="27"/>
  <c r="N232" i="27"/>
  <c r="N233" i="27"/>
  <c r="N234" i="27"/>
  <c r="N235" i="27"/>
  <c r="N236" i="27"/>
  <c r="N237" i="27"/>
  <c r="N238" i="27"/>
  <c r="N239" i="27"/>
  <c r="N240" i="27"/>
  <c r="N241" i="27"/>
  <c r="N242" i="27"/>
  <c r="N243" i="27"/>
  <c r="N244" i="27"/>
  <c r="N245" i="27"/>
  <c r="N246" i="27"/>
  <c r="N247" i="27"/>
  <c r="N248" i="27"/>
  <c r="N249" i="27"/>
  <c r="N250" i="27"/>
  <c r="N251" i="27"/>
  <c r="N252" i="27"/>
  <c r="N253" i="27"/>
  <c r="N254" i="27"/>
  <c r="N255" i="27"/>
  <c r="N256" i="27"/>
  <c r="N257" i="27"/>
  <c r="N258" i="27"/>
  <c r="N259" i="27"/>
  <c r="N260" i="27"/>
  <c r="N261" i="27"/>
  <c r="N262" i="27"/>
  <c r="N263" i="27"/>
  <c r="N264" i="27"/>
  <c r="N265" i="27"/>
  <c r="N266" i="27"/>
  <c r="N267" i="27"/>
  <c r="N268" i="27"/>
  <c r="N269" i="27"/>
  <c r="N270" i="27"/>
  <c r="N271" i="27"/>
  <c r="N272" i="27"/>
  <c r="N273" i="27"/>
  <c r="N274" i="27"/>
  <c r="N275" i="27"/>
  <c r="N276" i="27"/>
  <c r="N277" i="27"/>
  <c r="N278" i="27"/>
  <c r="N279" i="27"/>
  <c r="N280" i="27"/>
  <c r="N281" i="27"/>
  <c r="N282" i="27"/>
  <c r="N283" i="27"/>
  <c r="N284" i="27"/>
  <c r="N285" i="27"/>
  <c r="N286" i="27"/>
  <c r="N287" i="27"/>
  <c r="N288" i="27"/>
  <c r="N289" i="27"/>
  <c r="N290" i="27"/>
  <c r="N291" i="27"/>
  <c r="N292" i="27"/>
  <c r="N293" i="27"/>
  <c r="N294" i="27"/>
  <c r="N295" i="27"/>
  <c r="N296" i="27"/>
  <c r="N297" i="27"/>
  <c r="N298" i="27"/>
  <c r="N299" i="27"/>
  <c r="N300" i="27"/>
  <c r="N301" i="27"/>
  <c r="N302" i="27"/>
  <c r="N303" i="27"/>
  <c r="N304" i="27"/>
  <c r="N305" i="27"/>
  <c r="N306" i="27"/>
  <c r="N307" i="27"/>
  <c r="N308" i="27"/>
  <c r="N309" i="27"/>
  <c r="N310" i="27"/>
  <c r="N311" i="27"/>
  <c r="N312" i="27"/>
  <c r="N313" i="27"/>
  <c r="N314" i="27"/>
  <c r="N315" i="27"/>
  <c r="N316" i="27"/>
  <c r="N317" i="27"/>
  <c r="N318" i="27"/>
  <c r="N319" i="27"/>
  <c r="N320" i="27"/>
  <c r="N321" i="27"/>
  <c r="N322" i="27"/>
  <c r="N323" i="27"/>
  <c r="N324" i="27"/>
  <c r="N325" i="27"/>
  <c r="N326" i="27"/>
  <c r="N327" i="27"/>
  <c r="N328" i="27"/>
  <c r="N329" i="27"/>
  <c r="N330" i="27"/>
  <c r="N331" i="27"/>
  <c r="N332" i="27"/>
  <c r="N333" i="27"/>
  <c r="N334" i="27"/>
  <c r="N335" i="27"/>
  <c r="N336" i="27"/>
  <c r="N337" i="27"/>
  <c r="N338" i="27"/>
  <c r="N339" i="27"/>
  <c r="N340" i="27"/>
  <c r="N341" i="27"/>
  <c r="N342" i="27"/>
  <c r="N343" i="27"/>
  <c r="N344" i="27"/>
  <c r="N345" i="27"/>
  <c r="N346" i="27"/>
  <c r="N347" i="27"/>
  <c r="N348" i="27"/>
  <c r="N349" i="27"/>
  <c r="N350" i="27"/>
  <c r="N351" i="27"/>
  <c r="N352" i="27"/>
  <c r="N353" i="27"/>
  <c r="N354" i="27"/>
  <c r="N355" i="27"/>
  <c r="N356" i="27"/>
  <c r="N357" i="27"/>
  <c r="N358" i="27"/>
  <c r="N359" i="27"/>
  <c r="N360" i="27"/>
  <c r="N361" i="27"/>
  <c r="N362" i="27"/>
  <c r="N363" i="27"/>
  <c r="N364" i="27"/>
  <c r="N365" i="27"/>
  <c r="N366" i="27"/>
  <c r="N367" i="27"/>
  <c r="N368" i="27"/>
  <c r="N369" i="27"/>
  <c r="N370" i="27"/>
  <c r="N371" i="27"/>
  <c r="N372" i="27"/>
  <c r="N373" i="27"/>
  <c r="N374" i="27"/>
  <c r="N375" i="27"/>
  <c r="N376" i="27"/>
  <c r="N377" i="27"/>
  <c r="N378" i="27"/>
  <c r="N379" i="27"/>
  <c r="N380" i="27"/>
  <c r="N381" i="27"/>
  <c r="N382" i="27"/>
  <c r="N383" i="27"/>
  <c r="N384" i="27"/>
  <c r="N385" i="27"/>
  <c r="N386" i="27"/>
  <c r="N387" i="27"/>
  <c r="N388" i="27"/>
  <c r="N389" i="27"/>
  <c r="N390" i="27"/>
  <c r="N391" i="27"/>
  <c r="N392" i="27"/>
  <c r="N393" i="27"/>
  <c r="N394" i="27"/>
  <c r="N395" i="27"/>
  <c r="N396" i="27"/>
  <c r="N397" i="27"/>
  <c r="N398" i="27"/>
  <c r="N399" i="27"/>
  <c r="N400" i="27"/>
  <c r="N401" i="27"/>
  <c r="N402" i="27"/>
  <c r="N403" i="27"/>
  <c r="N404" i="27"/>
  <c r="N405" i="27"/>
  <c r="N406" i="27"/>
  <c r="N407" i="27"/>
  <c r="N408" i="27"/>
  <c r="N409" i="27"/>
  <c r="N410" i="27"/>
  <c r="N411" i="27"/>
  <c r="N412" i="27"/>
  <c r="N413" i="27"/>
  <c r="N414" i="27"/>
  <c r="N415" i="27"/>
  <c r="N416" i="27"/>
  <c r="N417" i="27"/>
  <c r="N418" i="27"/>
  <c r="N419" i="27"/>
  <c r="N420" i="27"/>
  <c r="N421" i="27"/>
  <c r="N422" i="27"/>
  <c r="N423" i="27"/>
  <c r="N424" i="27"/>
  <c r="N425" i="27"/>
  <c r="N426" i="27"/>
  <c r="N427" i="27"/>
  <c r="N428" i="27"/>
  <c r="N429" i="27"/>
  <c r="N430" i="27"/>
  <c r="N431" i="27"/>
  <c r="N432" i="27"/>
  <c r="N433" i="27"/>
  <c r="N434" i="27"/>
  <c r="N435" i="27"/>
  <c r="N436" i="27"/>
  <c r="N437" i="27"/>
  <c r="N438" i="27"/>
  <c r="N439" i="27"/>
  <c r="N440" i="27"/>
  <c r="N441" i="27"/>
  <c r="N442" i="27"/>
  <c r="N443" i="27"/>
  <c r="N444" i="27"/>
  <c r="N445" i="27"/>
  <c r="N446" i="27"/>
  <c r="N447" i="27"/>
  <c r="N448" i="27"/>
  <c r="N449" i="27"/>
  <c r="N450" i="27"/>
  <c r="N451" i="27"/>
  <c r="N452" i="27"/>
  <c r="N453" i="27"/>
  <c r="N454" i="27"/>
  <c r="N455" i="27"/>
  <c r="N456" i="27"/>
  <c r="N457" i="27"/>
  <c r="N458" i="27"/>
  <c r="N459" i="27"/>
  <c r="N460" i="27"/>
  <c r="N461" i="27"/>
  <c r="N462" i="27"/>
  <c r="N463" i="27"/>
  <c r="N464" i="27"/>
  <c r="N465" i="27"/>
  <c r="N466" i="27"/>
  <c r="N467" i="27"/>
  <c r="N468" i="27"/>
  <c r="N469" i="27"/>
  <c r="N470" i="27"/>
  <c r="N471" i="27"/>
  <c r="N472" i="27"/>
  <c r="N473" i="27"/>
  <c r="N474" i="27"/>
  <c r="N475" i="27"/>
  <c r="N476" i="27"/>
  <c r="N477" i="27"/>
  <c r="N478" i="27"/>
  <c r="N479" i="27"/>
  <c r="N480" i="27"/>
  <c r="N481" i="27"/>
  <c r="N482" i="27"/>
  <c r="N483" i="27"/>
  <c r="N484" i="27"/>
  <c r="N485" i="27"/>
  <c r="N486" i="27"/>
  <c r="N487" i="27"/>
  <c r="N488" i="27"/>
  <c r="N489" i="27"/>
  <c r="N490" i="27"/>
  <c r="N491" i="27"/>
  <c r="N492" i="27"/>
  <c r="N493" i="27"/>
  <c r="N494" i="27"/>
  <c r="N495" i="27"/>
  <c r="N496" i="27"/>
  <c r="N497" i="27"/>
  <c r="N498" i="27"/>
  <c r="N499" i="27"/>
  <c r="N500" i="27"/>
  <c r="N501" i="27"/>
  <c r="N502" i="27"/>
  <c r="N503" i="27"/>
  <c r="N504" i="27"/>
  <c r="N505" i="27"/>
  <c r="N506" i="27"/>
  <c r="N507" i="27"/>
  <c r="N508" i="27"/>
  <c r="N509" i="27"/>
  <c r="N510" i="27"/>
  <c r="N511" i="27"/>
  <c r="N512" i="27"/>
  <c r="N513" i="27"/>
  <c r="N514" i="27"/>
  <c r="N515" i="27"/>
  <c r="N516" i="27"/>
  <c r="N517" i="27"/>
  <c r="N518" i="27"/>
  <c r="N519" i="27"/>
  <c r="N520" i="27"/>
  <c r="N521" i="27"/>
  <c r="N522" i="27"/>
  <c r="N523" i="27"/>
  <c r="N524" i="27"/>
  <c r="N525" i="27"/>
  <c r="N526" i="27"/>
  <c r="N527" i="27"/>
  <c r="N528" i="27"/>
  <c r="N529" i="27"/>
  <c r="N530" i="27"/>
  <c r="N531" i="27"/>
  <c r="N532" i="27"/>
  <c r="N533" i="27"/>
  <c r="N534" i="27"/>
  <c r="N535" i="27"/>
  <c r="N536" i="27"/>
  <c r="N537" i="27"/>
  <c r="N538" i="27"/>
  <c r="N539" i="27"/>
  <c r="N540" i="27"/>
  <c r="N541" i="27"/>
  <c r="N542" i="27"/>
  <c r="N543" i="27"/>
  <c r="N544" i="27"/>
  <c r="N545" i="27"/>
  <c r="N546" i="27"/>
  <c r="N547" i="27"/>
  <c r="N548" i="27"/>
  <c r="N20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6" i="27"/>
  <c r="M107" i="27"/>
  <c r="M108" i="27"/>
  <c r="M109" i="27"/>
  <c r="M110" i="27"/>
  <c r="M111" i="27"/>
  <c r="M112" i="27"/>
  <c r="M113" i="27"/>
  <c r="M114" i="27"/>
  <c r="M115" i="27"/>
  <c r="M116" i="27"/>
  <c r="M117" i="27"/>
  <c r="M118" i="27"/>
  <c r="M119" i="27"/>
  <c r="M120" i="27"/>
  <c r="M121" i="27"/>
  <c r="M122" i="27"/>
  <c r="M123" i="27"/>
  <c r="M124" i="27"/>
  <c r="M125" i="27"/>
  <c r="M126" i="27"/>
  <c r="M127" i="27"/>
  <c r="M128" i="27"/>
  <c r="M129" i="27"/>
  <c r="M130" i="27"/>
  <c r="M131" i="27"/>
  <c r="M132" i="27"/>
  <c r="M133" i="27"/>
  <c r="M134" i="27"/>
  <c r="M135" i="27"/>
  <c r="M136" i="27"/>
  <c r="M137" i="27"/>
  <c r="M138" i="27"/>
  <c r="M139" i="27"/>
  <c r="M140" i="27"/>
  <c r="M141" i="27"/>
  <c r="M142" i="27"/>
  <c r="M143" i="27"/>
  <c r="M144" i="27"/>
  <c r="M145" i="27"/>
  <c r="M146" i="27"/>
  <c r="M147" i="27"/>
  <c r="M148" i="27"/>
  <c r="M149" i="27"/>
  <c r="M150" i="27"/>
  <c r="M151" i="27"/>
  <c r="M152" i="27"/>
  <c r="M153" i="27"/>
  <c r="M154" i="27"/>
  <c r="M155" i="27"/>
  <c r="M156" i="27"/>
  <c r="M157" i="27"/>
  <c r="M158" i="27"/>
  <c r="M159" i="27"/>
  <c r="M160" i="27"/>
  <c r="M161" i="27"/>
  <c r="M162" i="27"/>
  <c r="M163" i="27"/>
  <c r="M164" i="27"/>
  <c r="M165" i="27"/>
  <c r="M166" i="27"/>
  <c r="M167" i="27"/>
  <c r="M168" i="27"/>
  <c r="M169" i="27"/>
  <c r="M170" i="27"/>
  <c r="M171" i="27"/>
  <c r="M172" i="27"/>
  <c r="M173" i="27"/>
  <c r="M174" i="27"/>
  <c r="M175" i="27"/>
  <c r="M176" i="27"/>
  <c r="M177" i="27"/>
  <c r="M178" i="27"/>
  <c r="M179" i="27"/>
  <c r="M180" i="27"/>
  <c r="M181" i="27"/>
  <c r="M182" i="27"/>
  <c r="M183" i="27"/>
  <c r="M184" i="27"/>
  <c r="M185" i="27"/>
  <c r="M186" i="27"/>
  <c r="M187" i="27"/>
  <c r="M188" i="27"/>
  <c r="M189" i="27"/>
  <c r="M190" i="27"/>
  <c r="M191" i="27"/>
  <c r="M192" i="27"/>
  <c r="M193" i="27"/>
  <c r="M194" i="27"/>
  <c r="M195" i="27"/>
  <c r="M196" i="27"/>
  <c r="M197" i="27"/>
  <c r="M198" i="27"/>
  <c r="M199" i="27"/>
  <c r="M200" i="27"/>
  <c r="M201" i="27"/>
  <c r="M202" i="27"/>
  <c r="M203" i="27"/>
  <c r="M204" i="27"/>
  <c r="M205" i="27"/>
  <c r="M206" i="27"/>
  <c r="M207" i="27"/>
  <c r="M208" i="27"/>
  <c r="M209" i="27"/>
  <c r="M210" i="27"/>
  <c r="M211" i="27"/>
  <c r="M212" i="27"/>
  <c r="M213" i="27"/>
  <c r="M214" i="27"/>
  <c r="M215" i="27"/>
  <c r="M216" i="27"/>
  <c r="M217" i="27"/>
  <c r="M218" i="27"/>
  <c r="M219" i="27"/>
  <c r="M220" i="27"/>
  <c r="M221" i="27"/>
  <c r="M222" i="27"/>
  <c r="M223" i="27"/>
  <c r="M224" i="27"/>
  <c r="M225" i="27"/>
  <c r="M226" i="27"/>
  <c r="M227" i="27"/>
  <c r="M228" i="27"/>
  <c r="M229" i="27"/>
  <c r="M230" i="27"/>
  <c r="M231" i="27"/>
  <c r="M232" i="27"/>
  <c r="M233" i="27"/>
  <c r="M234" i="27"/>
  <c r="M235" i="27"/>
  <c r="M236" i="27"/>
  <c r="M237" i="27"/>
  <c r="M238" i="27"/>
  <c r="M239" i="27"/>
  <c r="M240" i="27"/>
  <c r="M241" i="27"/>
  <c r="M242" i="27"/>
  <c r="M243" i="27"/>
  <c r="M244" i="27"/>
  <c r="M245" i="27"/>
  <c r="M246" i="27"/>
  <c r="M247" i="27"/>
  <c r="M248" i="27"/>
  <c r="M249" i="27"/>
  <c r="M250" i="27"/>
  <c r="M251" i="27"/>
  <c r="M252" i="27"/>
  <c r="M253" i="27"/>
  <c r="M254" i="27"/>
  <c r="M255" i="27"/>
  <c r="M256" i="27"/>
  <c r="M257" i="27"/>
  <c r="M258" i="27"/>
  <c r="M259" i="27"/>
  <c r="M260" i="27"/>
  <c r="M261" i="27"/>
  <c r="M262" i="27"/>
  <c r="M263" i="27"/>
  <c r="M264" i="27"/>
  <c r="M265" i="27"/>
  <c r="M266" i="27"/>
  <c r="M267" i="27"/>
  <c r="M268" i="27"/>
  <c r="M269" i="27"/>
  <c r="M270" i="27"/>
  <c r="M271" i="27"/>
  <c r="M272" i="27"/>
  <c r="M273" i="27"/>
  <c r="M274" i="27"/>
  <c r="M275" i="27"/>
  <c r="M276" i="27"/>
  <c r="M277" i="27"/>
  <c r="M278" i="27"/>
  <c r="M279" i="27"/>
  <c r="M280" i="27"/>
  <c r="M281" i="27"/>
  <c r="M282" i="27"/>
  <c r="M283" i="27"/>
  <c r="M284" i="27"/>
  <c r="M285" i="27"/>
  <c r="M286" i="27"/>
  <c r="M287" i="27"/>
  <c r="M288" i="27"/>
  <c r="M289" i="27"/>
  <c r="M290" i="27"/>
  <c r="M291" i="27"/>
  <c r="M292" i="27"/>
  <c r="M293" i="27"/>
  <c r="M294" i="27"/>
  <c r="M295" i="27"/>
  <c r="M296" i="27"/>
  <c r="M297" i="27"/>
  <c r="M298" i="27"/>
  <c r="M299" i="27"/>
  <c r="M300" i="27"/>
  <c r="M301" i="27"/>
  <c r="M302" i="27"/>
  <c r="M303" i="27"/>
  <c r="M304" i="27"/>
  <c r="M305" i="27"/>
  <c r="M306" i="27"/>
  <c r="M307" i="27"/>
  <c r="M308" i="27"/>
  <c r="M309" i="27"/>
  <c r="M310" i="27"/>
  <c r="M311" i="27"/>
  <c r="M312" i="27"/>
  <c r="M313" i="27"/>
  <c r="M314" i="27"/>
  <c r="M315" i="27"/>
  <c r="M316" i="27"/>
  <c r="M317" i="27"/>
  <c r="M318" i="27"/>
  <c r="M319" i="27"/>
  <c r="M320" i="27"/>
  <c r="M321" i="27"/>
  <c r="M322" i="27"/>
  <c r="M323" i="27"/>
  <c r="M324" i="27"/>
  <c r="M325" i="27"/>
  <c r="M326" i="27"/>
  <c r="M327" i="27"/>
  <c r="M328" i="27"/>
  <c r="M329" i="27"/>
  <c r="M330" i="27"/>
  <c r="M331" i="27"/>
  <c r="M332" i="27"/>
  <c r="M333" i="27"/>
  <c r="M334" i="27"/>
  <c r="M335" i="27"/>
  <c r="M336" i="27"/>
  <c r="M337" i="27"/>
  <c r="M338" i="27"/>
  <c r="M339" i="27"/>
  <c r="M340" i="27"/>
  <c r="M341" i="27"/>
  <c r="M342" i="27"/>
  <c r="M343" i="27"/>
  <c r="M344" i="27"/>
  <c r="M345" i="27"/>
  <c r="M346" i="27"/>
  <c r="M347" i="27"/>
  <c r="M348" i="27"/>
  <c r="M349" i="27"/>
  <c r="M350" i="27"/>
  <c r="M351" i="27"/>
  <c r="M352" i="27"/>
  <c r="M353" i="27"/>
  <c r="M354" i="27"/>
  <c r="M355" i="27"/>
  <c r="M356" i="27"/>
  <c r="M357" i="27"/>
  <c r="M358" i="27"/>
  <c r="M359" i="27"/>
  <c r="M360" i="27"/>
  <c r="M361" i="27"/>
  <c r="M362" i="27"/>
  <c r="M363" i="27"/>
  <c r="M364" i="27"/>
  <c r="M365" i="27"/>
  <c r="M366" i="27"/>
  <c r="M367" i="27"/>
  <c r="M368" i="27"/>
  <c r="M369" i="27"/>
  <c r="M370" i="27"/>
  <c r="M371" i="27"/>
  <c r="M372" i="27"/>
  <c r="M373" i="27"/>
  <c r="M374" i="27"/>
  <c r="M375" i="27"/>
  <c r="M376" i="27"/>
  <c r="M377" i="27"/>
  <c r="M378" i="27"/>
  <c r="M379" i="27"/>
  <c r="M380" i="27"/>
  <c r="M381" i="27"/>
  <c r="M382" i="27"/>
  <c r="M383" i="27"/>
  <c r="M384" i="27"/>
  <c r="M385" i="27"/>
  <c r="M386" i="27"/>
  <c r="M387" i="27"/>
  <c r="M388" i="27"/>
  <c r="M389" i="27"/>
  <c r="M390" i="27"/>
  <c r="M391" i="27"/>
  <c r="M392" i="27"/>
  <c r="M393" i="27"/>
  <c r="M394" i="27"/>
  <c r="M395" i="27"/>
  <c r="M396" i="27"/>
  <c r="M397" i="27"/>
  <c r="M398" i="27"/>
  <c r="M399" i="27"/>
  <c r="M400" i="27"/>
  <c r="M401" i="27"/>
  <c r="M402" i="27"/>
  <c r="M403" i="27"/>
  <c r="M404" i="27"/>
  <c r="M405" i="27"/>
  <c r="M406" i="27"/>
  <c r="M407" i="27"/>
  <c r="M408" i="27"/>
  <c r="M409" i="27"/>
  <c r="M410" i="27"/>
  <c r="M411" i="27"/>
  <c r="M412" i="27"/>
  <c r="M413" i="27"/>
  <c r="M414" i="27"/>
  <c r="M415" i="27"/>
  <c r="M416" i="27"/>
  <c r="M417" i="27"/>
  <c r="M418" i="27"/>
  <c r="M419" i="27"/>
  <c r="M420" i="27"/>
  <c r="M421" i="27"/>
  <c r="M422" i="27"/>
  <c r="M423" i="27"/>
  <c r="M424" i="27"/>
  <c r="M425" i="27"/>
  <c r="M426" i="27"/>
  <c r="M427" i="27"/>
  <c r="M428" i="27"/>
  <c r="M429" i="27"/>
  <c r="M430" i="27"/>
  <c r="M431" i="27"/>
  <c r="M432" i="27"/>
  <c r="M433" i="27"/>
  <c r="M434" i="27"/>
  <c r="M435" i="27"/>
  <c r="M436" i="27"/>
  <c r="M437" i="27"/>
  <c r="M438" i="27"/>
  <c r="M439" i="27"/>
  <c r="M440" i="27"/>
  <c r="M441" i="27"/>
  <c r="M442" i="27"/>
  <c r="M443" i="27"/>
  <c r="M444" i="27"/>
  <c r="M445" i="27"/>
  <c r="M446" i="27"/>
  <c r="M447" i="27"/>
  <c r="M448" i="27"/>
  <c r="M449" i="27"/>
  <c r="M450" i="27"/>
  <c r="M451" i="27"/>
  <c r="M452" i="27"/>
  <c r="M453" i="27"/>
  <c r="M454" i="27"/>
  <c r="M455" i="27"/>
  <c r="M456" i="27"/>
  <c r="M457" i="27"/>
  <c r="M458" i="27"/>
  <c r="M459" i="27"/>
  <c r="M460" i="27"/>
  <c r="M461" i="27"/>
  <c r="M462" i="27"/>
  <c r="M463" i="27"/>
  <c r="M464" i="27"/>
  <c r="M465" i="27"/>
  <c r="M466" i="27"/>
  <c r="M467" i="27"/>
  <c r="M468" i="27"/>
  <c r="M469" i="27"/>
  <c r="M470" i="27"/>
  <c r="M471" i="27"/>
  <c r="M472" i="27"/>
  <c r="M473" i="27"/>
  <c r="M474" i="27"/>
  <c r="M475" i="27"/>
  <c r="M476" i="27"/>
  <c r="M477" i="27"/>
  <c r="M478" i="27"/>
  <c r="M479" i="27"/>
  <c r="M480" i="27"/>
  <c r="M481" i="27"/>
  <c r="M482" i="27"/>
  <c r="M483" i="27"/>
  <c r="M484" i="27"/>
  <c r="M485" i="27"/>
  <c r="M486" i="27"/>
  <c r="M487" i="27"/>
  <c r="M488" i="27"/>
  <c r="M489" i="27"/>
  <c r="M490" i="27"/>
  <c r="M491" i="27"/>
  <c r="M492" i="27"/>
  <c r="M493" i="27"/>
  <c r="M494" i="27"/>
  <c r="M495" i="27"/>
  <c r="M496" i="27"/>
  <c r="M497" i="27"/>
  <c r="M498" i="27"/>
  <c r="M499" i="27"/>
  <c r="M500" i="27"/>
  <c r="M501" i="27"/>
  <c r="M502" i="27"/>
  <c r="M503" i="27"/>
  <c r="M504" i="27"/>
  <c r="M505" i="27"/>
  <c r="M506" i="27"/>
  <c r="M507" i="27"/>
  <c r="M508" i="27"/>
  <c r="M509" i="27"/>
  <c r="M510" i="27"/>
  <c r="M511" i="27"/>
  <c r="M512" i="27"/>
  <c r="M513" i="27"/>
  <c r="M514" i="27"/>
  <c r="M515" i="27"/>
  <c r="M516" i="27"/>
  <c r="M517" i="27"/>
  <c r="M518" i="27"/>
  <c r="M519" i="27"/>
  <c r="M520" i="27"/>
  <c r="M521" i="27"/>
  <c r="M522" i="27"/>
  <c r="M523" i="27"/>
  <c r="M524" i="27"/>
  <c r="M525" i="27"/>
  <c r="M526" i="27"/>
  <c r="M527" i="27"/>
  <c r="M528" i="27"/>
  <c r="M529" i="27"/>
  <c r="M530" i="27"/>
  <c r="M531" i="27"/>
  <c r="M532" i="27"/>
  <c r="M533" i="27"/>
  <c r="M534" i="27"/>
  <c r="M535" i="27"/>
  <c r="M536" i="27"/>
  <c r="M537" i="27"/>
  <c r="M538" i="27"/>
  <c r="M539" i="27"/>
  <c r="M540" i="27"/>
  <c r="M541" i="27"/>
  <c r="M542" i="27"/>
  <c r="M543" i="27"/>
  <c r="M544" i="27"/>
  <c r="M545" i="27"/>
  <c r="M546" i="27"/>
  <c r="M547" i="27"/>
  <c r="M548" i="27"/>
  <c r="M21" i="27"/>
  <c r="L17" i="27" l="1"/>
  <c r="C17" i="27"/>
  <c r="C16" i="27" s="1"/>
  <c r="L16" i="27" l="1"/>
  <c r="K20" i="27"/>
  <c r="R24" i="1"/>
  <c r="R25" i="1"/>
  <c r="R23" i="1"/>
  <c r="R15" i="1"/>
  <c r="K29" i="1"/>
  <c r="K30" i="1"/>
  <c r="K28" i="1"/>
  <c r="K24" i="1"/>
  <c r="K25" i="1"/>
  <c r="K23" i="1"/>
  <c r="K8" i="1"/>
  <c r="E29" i="1"/>
  <c r="E30" i="1"/>
  <c r="E28" i="1"/>
  <c r="E24" i="1"/>
  <c r="E25" i="1"/>
  <c r="E23" i="1"/>
  <c r="E13" i="1"/>
  <c r="G29" i="1" l="1"/>
  <c r="G30" i="1"/>
  <c r="G28" i="1"/>
  <c r="G24" i="1"/>
  <c r="G25" i="1"/>
  <c r="G23" i="1"/>
  <c r="M24" i="1" l="1"/>
  <c r="N24" i="1" s="1"/>
  <c r="M25" i="1"/>
  <c r="N25" i="1" s="1"/>
  <c r="M23" i="1"/>
  <c r="N23" i="1" s="1"/>
  <c r="M29" i="1" l="1"/>
  <c r="N29" i="1" s="1"/>
  <c r="M30" i="1"/>
  <c r="N30" i="1" s="1"/>
  <c r="M28" i="1"/>
  <c r="N28" i="1" s="1"/>
  <c r="T24" i="1"/>
  <c r="T25" i="1"/>
  <c r="T23" i="1"/>
  <c r="T15" i="1" l="1"/>
  <c r="Q13" i="1" l="1"/>
  <c r="Q14" i="1"/>
  <c r="T13" i="1" l="1"/>
  <c r="R13" i="1"/>
  <c r="T14" i="1"/>
  <c r="R14" i="1"/>
  <c r="G13" i="1" l="1"/>
  <c r="D15" i="1"/>
  <c r="E15" i="1" s="1"/>
  <c r="D14" i="1"/>
  <c r="E14" i="1" s="1"/>
  <c r="G15" i="1" l="1"/>
  <c r="G14" i="1"/>
  <c r="J20" i="1" l="1"/>
  <c r="J19" i="1"/>
  <c r="J18" i="1"/>
  <c r="M19" i="1" l="1"/>
  <c r="K19" i="1"/>
  <c r="M18" i="1"/>
  <c r="K18" i="1"/>
  <c r="M20" i="1"/>
  <c r="K20" i="1"/>
  <c r="Q20" i="1" l="1"/>
  <c r="Q19" i="1"/>
  <c r="Q18" i="1"/>
  <c r="T19" i="1" l="1"/>
  <c r="R19" i="1"/>
  <c r="T18" i="1"/>
  <c r="R18" i="1"/>
  <c r="T20" i="1"/>
  <c r="R20" i="1"/>
  <c r="J15" i="1"/>
  <c r="J14" i="1"/>
  <c r="J13" i="1"/>
  <c r="M14" i="1" l="1"/>
  <c r="K14" i="1"/>
  <c r="M15" i="1"/>
  <c r="K15" i="1"/>
  <c r="M13" i="1"/>
  <c r="K13" i="1"/>
  <c r="D20" i="1"/>
  <c r="D19" i="1"/>
  <c r="D18" i="1"/>
  <c r="E18" i="1" l="1"/>
  <c r="G18" i="1"/>
  <c r="E19" i="1"/>
  <c r="G19" i="1"/>
  <c r="E20" i="1"/>
  <c r="G20" i="1"/>
  <c r="Q10" i="1"/>
  <c r="R10" i="1" s="1"/>
  <c r="Q9" i="1"/>
  <c r="R9" i="1" s="1"/>
  <c r="Q8" i="1"/>
  <c r="R8" i="1" s="1"/>
  <c r="T9" i="1" l="1"/>
  <c r="T10" i="1"/>
  <c r="T8" i="1"/>
  <c r="M8" i="1"/>
  <c r="J10" i="1"/>
  <c r="K10" i="1" s="1"/>
  <c r="J9" i="1"/>
  <c r="D9" i="1"/>
  <c r="E9" i="1" s="1"/>
  <c r="D10" i="1"/>
  <c r="E10" i="1" s="1"/>
  <c r="D8" i="1"/>
  <c r="E8" i="1" s="1"/>
  <c r="G9" i="1" l="1"/>
  <c r="M10" i="1"/>
  <c r="M9" i="1"/>
  <c r="K9" i="1"/>
  <c r="G8" i="1"/>
  <c r="G10" i="1"/>
  <c r="D5" i="1"/>
  <c r="D4" i="1"/>
  <c r="D3" i="1"/>
  <c r="Q3" i="1"/>
  <c r="Q4" i="1"/>
  <c r="Q5" i="1"/>
  <c r="T3" i="1" l="1"/>
  <c r="R3" i="1"/>
  <c r="T5" i="1"/>
  <c r="R5" i="1"/>
  <c r="T4" i="1"/>
  <c r="R4" i="1"/>
  <c r="E4" i="1"/>
  <c r="G4" i="1"/>
  <c r="E3" i="1"/>
  <c r="G3" i="1"/>
  <c r="E5" i="1"/>
  <c r="G5" i="1"/>
  <c r="J3" i="1"/>
  <c r="J5" i="1"/>
  <c r="J4" i="1"/>
  <c r="M3" i="1" l="1"/>
  <c r="K3" i="1"/>
  <c r="M4" i="1"/>
  <c r="K4" i="1"/>
  <c r="M5" i="1"/>
  <c r="K5" i="1"/>
</calcChain>
</file>

<file path=xl/comments1.xml><?xml version="1.0" encoding="utf-8"?>
<comments xmlns="http://schemas.openxmlformats.org/spreadsheetml/2006/main">
  <authors>
    <author>Martyna Hnat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piec niebieski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prawdopodobnie próbka się zapaliła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piec niebieski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27.10.2017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27.10.2017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27.10.2017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piec szary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21.12.2017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17.11.2017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1.03.2018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prawpodobnie próbka się zapaliła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piec szary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8.11.2017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20.12.2017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18.11.2017
wyciagniete i wazone po dlugim czasie z reaktora, ok. 3h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prawdopodobnie próbka się zapalila od początku bo był duzy wzorst temperatury na poczatku ok. 280 st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7.03.2018
wzrost do ok. 305 st podczas calego procesu, pozniej tez wzrost ktrotki do ok. 315 st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5.03.2018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2.03.2017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7.03.2018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2.03.2018, poferment się nie spalił mniejsza ilośc ilośc była włożona i na większej powierzchni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  <charset val="238"/>
          </rPr>
          <t>Martyna Hnat:</t>
        </r>
        <r>
          <rPr>
            <sz val="9"/>
            <color indexed="81"/>
            <rFont val="Tahoma"/>
            <family val="2"/>
            <charset val="238"/>
          </rPr>
          <t xml:space="preserve">
14.12.2017</t>
        </r>
      </text>
    </comment>
  </commentList>
</comments>
</file>

<file path=xl/sharedStrings.xml><?xml version="1.0" encoding="utf-8"?>
<sst xmlns="http://schemas.openxmlformats.org/spreadsheetml/2006/main" count="249" uniqueCount="119">
  <si>
    <t>20 min</t>
  </si>
  <si>
    <t>40 min</t>
  </si>
  <si>
    <t>60 min</t>
  </si>
  <si>
    <t>osad ściekowy</t>
  </si>
  <si>
    <t>poferment</t>
  </si>
  <si>
    <t>słoń</t>
  </si>
  <si>
    <r>
      <t>200</t>
    </r>
    <r>
      <rPr>
        <b/>
        <sz val="14"/>
        <color theme="1"/>
        <rFont val="Calibri"/>
        <family val="2"/>
        <charset val="238"/>
      </rPr>
      <t>°C</t>
    </r>
  </si>
  <si>
    <r>
      <t>220</t>
    </r>
    <r>
      <rPr>
        <b/>
        <sz val="14"/>
        <color theme="1"/>
        <rFont val="Calibri"/>
        <family val="2"/>
        <charset val="238"/>
      </rPr>
      <t>°C</t>
    </r>
  </si>
  <si>
    <r>
      <t>240</t>
    </r>
    <r>
      <rPr>
        <b/>
        <sz val="14"/>
        <color theme="1"/>
        <rFont val="Calibri"/>
        <family val="2"/>
        <charset val="238"/>
      </rPr>
      <t>°C</t>
    </r>
  </si>
  <si>
    <r>
      <t>260</t>
    </r>
    <r>
      <rPr>
        <b/>
        <sz val="14"/>
        <color theme="1"/>
        <rFont val="Calibri"/>
        <family val="2"/>
        <charset val="238"/>
      </rPr>
      <t>°C</t>
    </r>
  </si>
  <si>
    <r>
      <t>280</t>
    </r>
    <r>
      <rPr>
        <b/>
        <sz val="14"/>
        <color theme="1"/>
        <rFont val="Calibri"/>
        <family val="2"/>
        <charset val="238"/>
      </rPr>
      <t>°C</t>
    </r>
  </si>
  <si>
    <r>
      <t>300</t>
    </r>
    <r>
      <rPr>
        <b/>
        <sz val="14"/>
        <color theme="1"/>
        <rFont val="Calibri"/>
        <family val="2"/>
        <charset val="238"/>
      </rPr>
      <t>°C</t>
    </r>
  </si>
  <si>
    <t>200/20/o</t>
  </si>
  <si>
    <t>200/20/p</t>
  </si>
  <si>
    <t>200/20/s</t>
  </si>
  <si>
    <t>nazwa próbki</t>
  </si>
  <si>
    <t>200/40/o</t>
  </si>
  <si>
    <t>200/40/p</t>
  </si>
  <si>
    <t>200/40/s</t>
  </si>
  <si>
    <t>200/60/o</t>
  </si>
  <si>
    <t>200/60/p</t>
  </si>
  <si>
    <t>200/60/s</t>
  </si>
  <si>
    <t>220/20/o</t>
  </si>
  <si>
    <t>220/20/p</t>
  </si>
  <si>
    <t>220/20/s</t>
  </si>
  <si>
    <t>220/40/o</t>
  </si>
  <si>
    <t>220/40/p</t>
  </si>
  <si>
    <t>220/40/s</t>
  </si>
  <si>
    <t>220/60/o</t>
  </si>
  <si>
    <t>220/60/p</t>
  </si>
  <si>
    <t>220/60/s</t>
  </si>
  <si>
    <t>240/20/o</t>
  </si>
  <si>
    <t>240/20/p</t>
  </si>
  <si>
    <t>240/20/s</t>
  </si>
  <si>
    <t>240/40/o</t>
  </si>
  <si>
    <t>240/40/p</t>
  </si>
  <si>
    <t>240/40/s</t>
  </si>
  <si>
    <t>240/60/o</t>
  </si>
  <si>
    <t>240/60/p</t>
  </si>
  <si>
    <t>240/60/s</t>
  </si>
  <si>
    <t>260/20/o</t>
  </si>
  <si>
    <t>260/20/p</t>
  </si>
  <si>
    <t>260/20/s</t>
  </si>
  <si>
    <t>260/40/o</t>
  </si>
  <si>
    <t>260/40/p</t>
  </si>
  <si>
    <t>260/40/s</t>
  </si>
  <si>
    <t>260/60/o</t>
  </si>
  <si>
    <t>260/60/p</t>
  </si>
  <si>
    <t>260/60/s</t>
  </si>
  <si>
    <t>280/20/o</t>
  </si>
  <si>
    <t>280/20/p</t>
  </si>
  <si>
    <t>280/20/s</t>
  </si>
  <si>
    <t>280/40/s</t>
  </si>
  <si>
    <t>280/40/o</t>
  </si>
  <si>
    <t>280/40/p</t>
  </si>
  <si>
    <t>280/60/o</t>
  </si>
  <si>
    <t>280/60/p</t>
  </si>
  <si>
    <t>280/60/s</t>
  </si>
  <si>
    <t>300/20/o</t>
  </si>
  <si>
    <t>300/20/p</t>
  </si>
  <si>
    <t>300/20/s</t>
  </si>
  <si>
    <t>300/40/o</t>
  </si>
  <si>
    <t>300/40/p</t>
  </si>
  <si>
    <t>300/40/s</t>
  </si>
  <si>
    <t>300/60/o</t>
  </si>
  <si>
    <t>300/60/p</t>
  </si>
  <si>
    <t>300/60/s</t>
  </si>
  <si>
    <t>Temperature, °C</t>
  </si>
  <si>
    <t>Time, min</t>
  </si>
  <si>
    <t>MY, %</t>
  </si>
  <si>
    <t>EDr, -</t>
  </si>
  <si>
    <t>EY, %</t>
  </si>
  <si>
    <t>-</t>
  </si>
  <si>
    <t>OM, %</t>
  </si>
  <si>
    <t>Ash, %</t>
  </si>
  <si>
    <t>CP, %</t>
  </si>
  <si>
    <t>MC, %</t>
  </si>
  <si>
    <t>Time, s</t>
  </si>
  <si>
    <t>a</t>
  </si>
  <si>
    <t>Heating</t>
  </si>
  <si>
    <t>Digestate</t>
  </si>
  <si>
    <t>Sewage sludge</t>
  </si>
  <si>
    <t>°C</t>
  </si>
  <si>
    <t>The table present values of the mass yield - MY,  energy densification ratio - Edr, energy yield - EY of torrefied materials. Temperatures 200-300 °C with intervals 20 °C in residence time 20, 40 and 60 minutes were used. Analysis has been done in one replication for each material.</t>
  </si>
  <si>
    <t>Raw</t>
  </si>
  <si>
    <t>HHV, MJ∙kg-1</t>
  </si>
  <si>
    <t>200°C</t>
  </si>
  <si>
    <t>220°C</t>
  </si>
  <si>
    <t>240°C</t>
  </si>
  <si>
    <t>260°C</t>
  </si>
  <si>
    <t>280°C</t>
  </si>
  <si>
    <t>300°C</t>
  </si>
  <si>
    <t>The table presents results from proximate analysis of material 'RAW' and torrefied material produced in particular conditions. MC - moisture content, OM - organic matter content, ash - ash content, and CP - combustible part content, HHV - high heatin value. Proximate analysis has been done in three replications for each material.</t>
  </si>
  <si>
    <t>The table presents the results of a thermogravimetric analysis performed in isothermal conditions. The materials sample 2.25 g was placed into a reactor in particular temperatures. The samples were heated by 1 h. Analysis has been done in three replications for each material at each temperature.</t>
  </si>
  <si>
    <t>The table presents the results of a thermogravimetric analysis performed in non-isothermal conditions. The materials sample 2.25 g was placed into a reactor which was heated form 20 °C to 850 °C. Analysis has been done in three replications.</t>
  </si>
  <si>
    <t xml:space="preserve">The table below presents results from differential scanning calorimetry (DSC) analysis. Data about each material is summarized into three tables. The first table has the substrate name, second – the conditions of measurements, third – the data used to baseline calculation, and fourth – main results of analysis (heat flux of the sample, and enthalpy of particular peaks).   </t>
  </si>
  <si>
    <t>Sample mass</t>
  </si>
  <si>
    <t>mg</t>
  </si>
  <si>
    <t>Range</t>
  </si>
  <si>
    <t>20-550</t>
  </si>
  <si>
    <t>°C/min</t>
  </si>
  <si>
    <t>Data for the main baseline:</t>
  </si>
  <si>
    <t>x1</t>
  </si>
  <si>
    <t>y1</t>
  </si>
  <si>
    <t>x2</t>
  </si>
  <si>
    <t>y2</t>
  </si>
  <si>
    <t>y0 (b)</t>
  </si>
  <si>
    <t>Heat flux for the sample, mW</t>
  </si>
  <si>
    <t>Enthalpy of the sample (without normalization), J/ g</t>
  </si>
  <si>
    <t>Heat flux of main baseline, mW</t>
  </si>
  <si>
    <t>Enthalpy of the sample (normalized), J/g</t>
  </si>
  <si>
    <t>Heat fluxes of baselines for peak 1 and 2, mW</t>
  </si>
  <si>
    <t>Enthalpy of the peak 1, J/g</t>
  </si>
  <si>
    <t>Enthalpy of the peak 2, J/g</t>
  </si>
  <si>
    <t>Heat fluxes of baselines for peak 1 , mW</t>
  </si>
  <si>
    <t>Data set contains 2 following materials:</t>
  </si>
  <si>
    <r>
      <rPr>
        <b/>
        <sz val="11"/>
        <rFont val="Calibri"/>
        <family val="2"/>
        <charset val="238"/>
        <scheme val="minor"/>
      </rPr>
      <t>Sewage sludge</t>
    </r>
    <r>
      <rPr>
        <sz val="11"/>
        <rFont val="Calibri"/>
        <family val="2"/>
        <charset val="238"/>
        <scheme val="minor"/>
      </rPr>
      <t xml:space="preserve"> was collected at the 140,000 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∙d</t>
    </r>
    <r>
      <rPr>
        <vertAlign val="superscript"/>
        <sz val="11"/>
        <rFont val="Calibri"/>
        <family val="2"/>
        <charset val="238"/>
        <scheme val="minor"/>
      </rPr>
      <t>-1</t>
    </r>
    <r>
      <rPr>
        <sz val="11"/>
        <rFont val="Calibri"/>
        <family val="2"/>
        <charset val="238"/>
        <scheme val="minor"/>
      </rPr>
      <t xml:space="preserve"> wastewater treatment plant (WWTP) (Janówek, MPWiK S.A., Wrocław, Poland). The SS was a by-product of mechanical and biological wastewater treatment, with chemical additives for phosphorus removal. The sample was collected from the secondary settling tank, before the anaerobic digestion.</t>
    </r>
  </si>
  <si>
    <r>
      <rPr>
        <b/>
        <sz val="11"/>
        <rFont val="Calibri"/>
        <family val="2"/>
        <charset val="238"/>
        <scheme val="minor"/>
      </rPr>
      <t>Digestate</t>
    </r>
    <r>
      <rPr>
        <sz val="11"/>
        <rFont val="Calibri"/>
        <family val="2"/>
        <charset val="238"/>
        <scheme val="minor"/>
      </rPr>
      <t xml:space="preserve"> originated from the 1 MWel commercial biogas plant (Bio-Wat Sp. Z o. o., Świdnica, Poland). The biogas plant used the following feedstocks: a biodegradable fraction of municipal solid waste (34%), maize silage (30%), sugar beet pulp (30%), and yeast cake (6%). The sample was collected from the post-fermentation chamber. </t>
    </r>
  </si>
  <si>
    <r>
      <t xml:space="preserve">This file contains data on the fuel properties of carbonized solid fuels (CSF) produced from sewage sludge and digestate. This ("read me") sheet is a guide on how to read the data with short information about each type of waste. The second spreadsheet ("Torrefaction process") contains data about the CSF mass yield - </t>
    </r>
    <r>
      <rPr>
        <i/>
        <sz val="11"/>
        <rFont val="Calibri"/>
        <family val="2"/>
        <charset val="238"/>
        <scheme val="minor"/>
      </rPr>
      <t>MY</t>
    </r>
    <r>
      <rPr>
        <sz val="11"/>
        <rFont val="Calibri"/>
        <family val="2"/>
        <charset val="238"/>
        <scheme val="minor"/>
      </rPr>
      <t xml:space="preserve">, energy densification ratio - </t>
    </r>
    <r>
      <rPr>
        <i/>
        <sz val="11"/>
        <rFont val="Calibri"/>
        <family val="2"/>
        <charset val="238"/>
        <scheme val="minor"/>
      </rPr>
      <t>EDr</t>
    </r>
    <r>
      <rPr>
        <sz val="11"/>
        <rFont val="Calibri"/>
        <family val="2"/>
        <charset val="238"/>
        <scheme val="minor"/>
      </rPr>
      <t xml:space="preserve">, and energy yield - </t>
    </r>
    <r>
      <rPr>
        <i/>
        <sz val="11"/>
        <rFont val="Calibri"/>
        <family val="2"/>
        <charset val="238"/>
        <scheme val="minor"/>
      </rPr>
      <t>EY</t>
    </r>
    <r>
      <rPr>
        <sz val="11"/>
        <rFont val="Calibri"/>
        <family val="2"/>
        <charset val="238"/>
        <scheme val="minor"/>
      </rPr>
      <t xml:space="preserve"> of process. The third spreadsheet ("Proximate analysis") contains information about moisture content - </t>
    </r>
    <r>
      <rPr>
        <i/>
        <sz val="11"/>
        <rFont val="Calibri"/>
        <family val="2"/>
        <charset val="238"/>
        <scheme val="minor"/>
      </rPr>
      <t>MC</t>
    </r>
    <r>
      <rPr>
        <sz val="11"/>
        <rFont val="Calibri"/>
        <family val="2"/>
        <charset val="238"/>
        <scheme val="minor"/>
      </rPr>
      <t xml:space="preserve">, organic matter content - </t>
    </r>
    <r>
      <rPr>
        <i/>
        <sz val="11"/>
        <rFont val="Calibri"/>
        <family val="2"/>
        <charset val="238"/>
        <scheme val="minor"/>
      </rPr>
      <t>OM</t>
    </r>
    <r>
      <rPr>
        <sz val="11"/>
        <rFont val="Calibri"/>
        <family val="2"/>
        <charset val="238"/>
        <scheme val="minor"/>
      </rPr>
      <t xml:space="preserve">, ash content - </t>
    </r>
    <r>
      <rPr>
        <i/>
        <sz val="11"/>
        <rFont val="Calibri"/>
        <family val="2"/>
        <charset val="238"/>
        <scheme val="minor"/>
      </rPr>
      <t>ash</t>
    </r>
    <r>
      <rPr>
        <sz val="11"/>
        <rFont val="Calibri"/>
        <family val="2"/>
        <charset val="238"/>
        <scheme val="minor"/>
      </rPr>
      <t xml:space="preserve">, combustible part content - </t>
    </r>
    <r>
      <rPr>
        <i/>
        <sz val="11"/>
        <rFont val="Calibri"/>
        <family val="2"/>
        <charset val="238"/>
        <scheme val="minor"/>
      </rPr>
      <t xml:space="preserve">CP, </t>
    </r>
    <r>
      <rPr>
        <sz val="11"/>
        <rFont val="Calibri"/>
        <family val="2"/>
        <charset val="238"/>
        <scheme val="minor"/>
      </rPr>
      <t xml:space="preserve">and high heating value - </t>
    </r>
    <r>
      <rPr>
        <i/>
        <sz val="11"/>
        <rFont val="Calibri"/>
        <family val="2"/>
        <charset val="238"/>
        <scheme val="minor"/>
      </rPr>
      <t xml:space="preserve">HHV </t>
    </r>
    <r>
      <rPr>
        <sz val="11"/>
        <rFont val="Calibri"/>
        <family val="2"/>
        <charset val="238"/>
        <scheme val="minor"/>
      </rPr>
      <t xml:space="preserve"> in raw and torrefeid materials. The fourth spreadsheet ("TGA - isothermal condition") presents the thermogravimetric results of raw materials obtained in isothermal conditions. The fifth spreadsheet ("TGA - non-isothermal condition") presents the thermogravimetric results of raw materials obtained in non-isothermal conditions. The sixth spreadsheet ("DSC") contains data from differential scanning calorimetry. For  more information about how data was obtained check the article Materials and Method section of the article.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</si>
</sst>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000"/>
    <numFmt numFmtId="165" formatCode="0.0"/>
    <numFmt numFmtId="166" formatCode="0.000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339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12" fillId="0" borderId="0" applyFont="0" applyFill="0" applyBorder="0" applyAlignment="0" applyProtection="0"/>
  </cellStyleXfs>
  <cellXfs count="20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0" fillId="0" borderId="16" xfId="0" applyBorder="1"/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65" fontId="5" fillId="0" borderId="37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0" fillId="0" borderId="40" xfId="0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/>
    </xf>
    <xf numFmtId="2" fontId="0" fillId="0" borderId="51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vertical="center"/>
    </xf>
    <xf numFmtId="166" fontId="12" fillId="0" borderId="53" xfId="0" applyNumberFormat="1" applyFont="1" applyBorder="1" applyAlignment="1">
      <alignment vertical="center"/>
    </xf>
    <xf numFmtId="165" fontId="12" fillId="0" borderId="53" xfId="0" applyNumberFormat="1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U30"/>
  <sheetViews>
    <sheetView topLeftCell="B1" zoomScale="82" zoomScaleNormal="82" workbookViewId="0">
      <selection activeCell="I2" sqref="I2:M2"/>
    </sheetView>
  </sheetViews>
  <sheetFormatPr defaultRowHeight="15" x14ac:dyDescent="0.25"/>
  <cols>
    <col min="1" max="2" width="13.7109375" customWidth="1"/>
    <col min="3" max="11" width="12.7109375" customWidth="1"/>
    <col min="12" max="15" width="13.42578125" customWidth="1"/>
    <col min="16" max="21" width="12.7109375" customWidth="1"/>
  </cols>
  <sheetData>
    <row r="1" spans="1:21" ht="19.5" thickBot="1" x14ac:dyDescent="0.35">
      <c r="A1" s="161"/>
      <c r="B1" s="40"/>
      <c r="C1" s="158" t="s">
        <v>6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S1" s="159"/>
      <c r="T1" s="160"/>
      <c r="U1" s="17"/>
    </row>
    <row r="2" spans="1:21" ht="16.5" thickBot="1" x14ac:dyDescent="0.3">
      <c r="A2" s="162"/>
      <c r="B2" s="64" t="s">
        <v>15</v>
      </c>
      <c r="C2" s="163" t="s">
        <v>0</v>
      </c>
      <c r="D2" s="164"/>
      <c r="E2" s="164"/>
      <c r="F2" s="164"/>
      <c r="G2" s="165"/>
      <c r="H2" s="64" t="s">
        <v>15</v>
      </c>
      <c r="I2" s="166" t="s">
        <v>1</v>
      </c>
      <c r="J2" s="167"/>
      <c r="K2" s="167"/>
      <c r="L2" s="167"/>
      <c r="M2" s="168"/>
      <c r="N2" s="57"/>
      <c r="O2" s="64" t="s">
        <v>15</v>
      </c>
      <c r="P2" s="154" t="s">
        <v>2</v>
      </c>
      <c r="Q2" s="155"/>
      <c r="R2" s="156"/>
      <c r="S2" s="156"/>
      <c r="T2" s="157"/>
      <c r="U2" s="18"/>
    </row>
    <row r="3" spans="1:21" ht="30" customHeight="1" x14ac:dyDescent="0.25">
      <c r="A3" s="9" t="s">
        <v>3</v>
      </c>
      <c r="B3" s="44" t="s">
        <v>12</v>
      </c>
      <c r="C3" s="11">
        <v>48.331499999999998</v>
      </c>
      <c r="D3" s="5">
        <f>C3+10.0012</f>
        <v>58.332700000000003</v>
      </c>
      <c r="E3" s="15">
        <f>D3-C3</f>
        <v>10.001200000000004</v>
      </c>
      <c r="F3" s="6">
        <v>57.952500000000001</v>
      </c>
      <c r="G3" s="41">
        <f>D3-F3</f>
        <v>0.38020000000000209</v>
      </c>
      <c r="H3" s="44" t="s">
        <v>16</v>
      </c>
      <c r="I3" s="31">
        <v>48.104900000000001</v>
      </c>
      <c r="J3" s="32">
        <f>I3+10.0048</f>
        <v>58.109700000000004</v>
      </c>
      <c r="K3" s="63">
        <f>J3-I3</f>
        <v>10.004800000000003</v>
      </c>
      <c r="L3" s="33">
        <v>57.247599999999998</v>
      </c>
      <c r="M3" s="34">
        <f>J3-L3</f>
        <v>0.8621000000000052</v>
      </c>
      <c r="N3" s="58"/>
      <c r="O3" s="44" t="s">
        <v>19</v>
      </c>
      <c r="P3" s="11">
        <v>48.111800000000002</v>
      </c>
      <c r="Q3" s="5">
        <f>P3+10.0037</f>
        <v>58.115500000000004</v>
      </c>
      <c r="R3" s="15">
        <f>Q3-P3</f>
        <v>10.003700000000002</v>
      </c>
      <c r="S3" s="15">
        <v>57.098500000000001</v>
      </c>
      <c r="T3" s="24">
        <f>Q3-S3</f>
        <v>1.017000000000003</v>
      </c>
      <c r="U3" s="19"/>
    </row>
    <row r="4" spans="1:21" ht="30" customHeight="1" x14ac:dyDescent="0.25">
      <c r="A4" s="9" t="s">
        <v>4</v>
      </c>
      <c r="B4" s="45" t="s">
        <v>13</v>
      </c>
      <c r="C4" s="11">
        <v>48.722299999999997</v>
      </c>
      <c r="D4" s="5">
        <f>C4+10.0008</f>
        <v>58.723099999999995</v>
      </c>
      <c r="E4" s="15">
        <f t="shared" ref="E4:E5" si="0">D4-C4</f>
        <v>10.000799999999998</v>
      </c>
      <c r="F4" s="6">
        <v>58.351399999999998</v>
      </c>
      <c r="G4" s="42">
        <f>D4-F4</f>
        <v>0.37169999999999703</v>
      </c>
      <c r="H4" s="45" t="s">
        <v>17</v>
      </c>
      <c r="I4" s="28">
        <v>48.333799999999997</v>
      </c>
      <c r="J4" s="29">
        <f>I4+10.0019</f>
        <v>58.335699999999996</v>
      </c>
      <c r="K4" s="63">
        <f>J4-I4</f>
        <v>10.001899999999999</v>
      </c>
      <c r="L4" s="26">
        <v>52.232100000000003</v>
      </c>
      <c r="M4" s="27">
        <f>J4-L4</f>
        <v>6.103599999999993</v>
      </c>
      <c r="N4" s="27"/>
      <c r="O4" s="45" t="s">
        <v>20</v>
      </c>
      <c r="P4" s="11">
        <v>48.332500000000003</v>
      </c>
      <c r="Q4" s="5">
        <f>P4+10.0082</f>
        <v>58.340700000000005</v>
      </c>
      <c r="R4" s="15">
        <f t="shared" ref="R4:R5" si="1">Q4-P4</f>
        <v>10.008200000000002</v>
      </c>
      <c r="S4" s="15">
        <v>57.457799999999999</v>
      </c>
      <c r="T4" s="24">
        <f>Q4-S4</f>
        <v>0.88290000000000646</v>
      </c>
      <c r="U4" s="19"/>
    </row>
    <row r="5" spans="1:21" ht="30" customHeight="1" thickBot="1" x14ac:dyDescent="0.3">
      <c r="A5" s="10" t="s">
        <v>5</v>
      </c>
      <c r="B5" s="46" t="s">
        <v>14</v>
      </c>
      <c r="C5" s="12">
        <v>48.117800000000003</v>
      </c>
      <c r="D5" s="7">
        <f>C5+10.0032</f>
        <v>58.121000000000002</v>
      </c>
      <c r="E5" s="15">
        <f t="shared" si="0"/>
        <v>10.0032</v>
      </c>
      <c r="F5" s="8">
        <v>57.263199999999998</v>
      </c>
      <c r="G5" s="43">
        <f>D5-F5</f>
        <v>0.85780000000000456</v>
      </c>
      <c r="H5" s="46" t="s">
        <v>18</v>
      </c>
      <c r="I5" s="35">
        <v>48.728999999999999</v>
      </c>
      <c r="J5" s="36">
        <f>I5+10.0019</f>
        <v>58.730899999999998</v>
      </c>
      <c r="K5" s="63">
        <f>J5-I5</f>
        <v>10.001899999999999</v>
      </c>
      <c r="L5" s="37">
        <v>58.244</v>
      </c>
      <c r="M5" s="38">
        <f>J5-L5</f>
        <v>0.48689999999999856</v>
      </c>
      <c r="N5" s="38"/>
      <c r="O5" s="46" t="s">
        <v>21</v>
      </c>
      <c r="P5" s="12">
        <v>51.9619</v>
      </c>
      <c r="Q5" s="7">
        <f>P5+10.0005</f>
        <v>61.962400000000002</v>
      </c>
      <c r="R5" s="15">
        <f t="shared" si="1"/>
        <v>10.000500000000002</v>
      </c>
      <c r="S5" s="16">
        <v>61.521700000000003</v>
      </c>
      <c r="T5" s="25">
        <f>Q5-S5</f>
        <v>0.44069999999999965</v>
      </c>
      <c r="U5" s="19"/>
    </row>
    <row r="6" spans="1:21" ht="19.5" thickBot="1" x14ac:dyDescent="0.35">
      <c r="A6" s="161"/>
      <c r="B6" s="40"/>
      <c r="C6" s="158" t="s">
        <v>7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69"/>
      <c r="O6" s="169"/>
      <c r="P6" s="169"/>
      <c r="Q6" s="169"/>
      <c r="R6" s="170"/>
      <c r="S6" s="170"/>
      <c r="T6" s="171"/>
      <c r="U6" s="17"/>
    </row>
    <row r="7" spans="1:21" ht="16.5" thickBot="1" x14ac:dyDescent="0.3">
      <c r="A7" s="162"/>
      <c r="B7" s="64" t="s">
        <v>15</v>
      </c>
      <c r="C7" s="163" t="s">
        <v>0</v>
      </c>
      <c r="D7" s="164"/>
      <c r="E7" s="164"/>
      <c r="F7" s="164"/>
      <c r="G7" s="165"/>
      <c r="H7" s="64" t="s">
        <v>15</v>
      </c>
      <c r="I7" s="163" t="s">
        <v>1</v>
      </c>
      <c r="J7" s="164"/>
      <c r="K7" s="164"/>
      <c r="L7" s="164"/>
      <c r="M7" s="165"/>
      <c r="N7" s="59"/>
      <c r="O7" s="64" t="s">
        <v>15</v>
      </c>
      <c r="P7" s="154" t="s">
        <v>2</v>
      </c>
      <c r="Q7" s="155"/>
      <c r="R7" s="156"/>
      <c r="S7" s="156"/>
      <c r="T7" s="157"/>
      <c r="U7" s="18"/>
    </row>
    <row r="8" spans="1:21" ht="31.5" x14ac:dyDescent="0.25">
      <c r="A8" s="9" t="s">
        <v>3</v>
      </c>
      <c r="B8" s="44" t="s">
        <v>22</v>
      </c>
      <c r="C8" s="11">
        <v>48.332500000000003</v>
      </c>
      <c r="D8" s="5">
        <f>C8+10.0026</f>
        <v>58.335100000000004</v>
      </c>
      <c r="E8" s="15">
        <f>D8-C8</f>
        <v>10.002600000000001</v>
      </c>
      <c r="F8" s="6">
        <v>57.332000000000001</v>
      </c>
      <c r="G8" s="23">
        <f>D8-F8</f>
        <v>1.0031000000000034</v>
      </c>
      <c r="H8" s="44" t="s">
        <v>25</v>
      </c>
      <c r="I8" s="11">
        <v>48.334800000000001</v>
      </c>
      <c r="J8" s="5">
        <v>58.334200000000003</v>
      </c>
      <c r="K8" s="15">
        <f>J8-I8</f>
        <v>9.9994000000000014</v>
      </c>
      <c r="L8" s="6">
        <v>57.176200000000001</v>
      </c>
      <c r="M8" s="23">
        <f>J8-L8</f>
        <v>1.1580000000000013</v>
      </c>
      <c r="N8" s="60"/>
      <c r="O8" s="44" t="s">
        <v>28</v>
      </c>
      <c r="P8" s="11">
        <v>48.105200000000004</v>
      </c>
      <c r="Q8" s="5">
        <f>P8+10.0094</f>
        <v>58.114600000000003</v>
      </c>
      <c r="R8" s="15">
        <f>Q8-P8</f>
        <v>10.009399999999999</v>
      </c>
      <c r="S8" s="15">
        <v>56.870899999999999</v>
      </c>
      <c r="T8" s="24">
        <f>Q8-S8</f>
        <v>1.243700000000004</v>
      </c>
      <c r="U8" s="20"/>
    </row>
    <row r="9" spans="1:21" ht="30" customHeight="1" x14ac:dyDescent="0.25">
      <c r="A9" s="9" t="s">
        <v>4</v>
      </c>
      <c r="B9" s="45" t="s">
        <v>23</v>
      </c>
      <c r="C9" s="11">
        <v>48.105800000000002</v>
      </c>
      <c r="D9" s="5">
        <f>C9+10.0033</f>
        <v>58.109099999999998</v>
      </c>
      <c r="E9" s="15">
        <f t="shared" ref="E9:E10" si="2">D9-C9</f>
        <v>10.003299999999996</v>
      </c>
      <c r="F9" s="6">
        <v>57.241300000000003</v>
      </c>
      <c r="G9" s="23">
        <f t="shared" ref="G9:G10" si="3">D9-F9</f>
        <v>0.86779999999999546</v>
      </c>
      <c r="H9" s="45" t="s">
        <v>26</v>
      </c>
      <c r="I9" s="11">
        <v>48.107500000000002</v>
      </c>
      <c r="J9" s="5">
        <f>I9+10.0009</f>
        <v>58.108400000000003</v>
      </c>
      <c r="K9" s="15">
        <f t="shared" ref="K9:K10" si="4">J9-I9</f>
        <v>10.000900000000001</v>
      </c>
      <c r="L9" s="6">
        <v>56.896700000000003</v>
      </c>
      <c r="M9" s="23">
        <f>J9-L9</f>
        <v>1.2117000000000004</v>
      </c>
      <c r="N9" s="23"/>
      <c r="O9" s="45" t="s">
        <v>29</v>
      </c>
      <c r="P9" s="11">
        <v>48.331499999999998</v>
      </c>
      <c r="Q9" s="5">
        <f>P9+10.0034</f>
        <v>58.334899999999998</v>
      </c>
      <c r="R9" s="15">
        <f t="shared" ref="R9:R10" si="5">Q9-P9</f>
        <v>10.003399999999999</v>
      </c>
      <c r="S9" s="15">
        <v>56.606299999999997</v>
      </c>
      <c r="T9" s="24">
        <f t="shared" ref="T9:T10" si="6">Q9-S9</f>
        <v>1.7286000000000001</v>
      </c>
      <c r="U9" s="20"/>
    </row>
    <row r="10" spans="1:21" ht="30" customHeight="1" thickBot="1" x14ac:dyDescent="0.3">
      <c r="A10" s="10" t="s">
        <v>5</v>
      </c>
      <c r="B10" s="46" t="s">
        <v>24</v>
      </c>
      <c r="C10" s="12">
        <v>51.964700000000001</v>
      </c>
      <c r="D10" s="7">
        <f>C10+10.0022</f>
        <v>61.966900000000003</v>
      </c>
      <c r="E10" s="15">
        <f t="shared" si="2"/>
        <v>10.002200000000002</v>
      </c>
      <c r="F10" s="8">
        <v>61.509700000000002</v>
      </c>
      <c r="G10" s="23">
        <f t="shared" si="3"/>
        <v>0.45720000000000027</v>
      </c>
      <c r="H10" s="46" t="s">
        <v>27</v>
      </c>
      <c r="I10" s="12">
        <v>51.962600000000002</v>
      </c>
      <c r="J10" s="7">
        <f>I10+10.0086</f>
        <v>61.971200000000003</v>
      </c>
      <c r="K10" s="15">
        <f t="shared" si="4"/>
        <v>10.008600000000001</v>
      </c>
      <c r="L10" s="8">
        <v>61.286499999999997</v>
      </c>
      <c r="M10" s="23">
        <f>J10-L10</f>
        <v>0.68470000000000653</v>
      </c>
      <c r="N10" s="61"/>
      <c r="O10" s="46" t="s">
        <v>30</v>
      </c>
      <c r="P10" s="12">
        <v>51.962600000000002</v>
      </c>
      <c r="Q10" s="7">
        <f>P10+10.0017</f>
        <v>61.964300000000001</v>
      </c>
      <c r="R10" s="15">
        <f t="shared" si="5"/>
        <v>10.0017</v>
      </c>
      <c r="S10" s="16">
        <v>61.007100000000001</v>
      </c>
      <c r="T10" s="24">
        <f t="shared" si="6"/>
        <v>0.95720000000000027</v>
      </c>
      <c r="U10" s="20"/>
    </row>
    <row r="11" spans="1:21" ht="19.5" thickBot="1" x14ac:dyDescent="0.35">
      <c r="A11" s="161"/>
      <c r="B11" s="40"/>
      <c r="C11" s="158" t="s">
        <v>8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  <c r="S11" s="159"/>
      <c r="T11" s="160"/>
      <c r="U11" s="17"/>
    </row>
    <row r="12" spans="1:21" ht="16.5" thickBot="1" x14ac:dyDescent="0.3">
      <c r="A12" s="162"/>
      <c r="B12" s="64" t="s">
        <v>15</v>
      </c>
      <c r="C12" s="163" t="s">
        <v>0</v>
      </c>
      <c r="D12" s="164"/>
      <c r="E12" s="164"/>
      <c r="F12" s="164"/>
      <c r="G12" s="165"/>
      <c r="H12" s="64" t="s">
        <v>15</v>
      </c>
      <c r="I12" s="163" t="s">
        <v>1</v>
      </c>
      <c r="J12" s="164"/>
      <c r="K12" s="164"/>
      <c r="L12" s="164"/>
      <c r="M12" s="165"/>
      <c r="N12" s="59"/>
      <c r="O12" s="64" t="s">
        <v>15</v>
      </c>
      <c r="P12" s="154" t="s">
        <v>2</v>
      </c>
      <c r="Q12" s="155"/>
      <c r="R12" s="156"/>
      <c r="S12" s="156"/>
      <c r="T12" s="157"/>
      <c r="U12" s="18"/>
    </row>
    <row r="13" spans="1:21" ht="31.5" x14ac:dyDescent="0.25">
      <c r="A13" s="9" t="s">
        <v>3</v>
      </c>
      <c r="B13" s="44" t="s">
        <v>31</v>
      </c>
      <c r="C13" s="11">
        <v>51.962400000000002</v>
      </c>
      <c r="D13" s="5">
        <v>62.133400000000002</v>
      </c>
      <c r="E13" s="15">
        <f>D13-C13</f>
        <v>10.170999999999999</v>
      </c>
      <c r="F13" s="6">
        <v>61.553899999999999</v>
      </c>
      <c r="G13" s="23">
        <f>D13-F13</f>
        <v>0.57950000000000301</v>
      </c>
      <c r="H13" s="44" t="s">
        <v>34</v>
      </c>
      <c r="I13" s="11">
        <v>48.1068</v>
      </c>
      <c r="J13" s="5">
        <f>I13+10.012</f>
        <v>58.1188</v>
      </c>
      <c r="K13" s="15">
        <f>J13-I13</f>
        <v>10.012</v>
      </c>
      <c r="L13" s="6">
        <v>57.297199999999997</v>
      </c>
      <c r="M13" s="23">
        <f>J13-L13</f>
        <v>0.82160000000000366</v>
      </c>
      <c r="N13" s="60"/>
      <c r="O13" s="44" t="s">
        <v>37</v>
      </c>
      <c r="P13" s="11">
        <v>48.104399999999998</v>
      </c>
      <c r="Q13" s="5">
        <f>P13+10.8385</f>
        <v>58.942899999999995</v>
      </c>
      <c r="R13" s="15">
        <f>Q13-P13</f>
        <v>10.838499999999996</v>
      </c>
      <c r="S13" s="15">
        <v>57.361699999999999</v>
      </c>
      <c r="T13" s="47">
        <f>Q13-S13</f>
        <v>1.5811999999999955</v>
      </c>
      <c r="U13" s="20"/>
    </row>
    <row r="14" spans="1:21" ht="30" customHeight="1" x14ac:dyDescent="0.25">
      <c r="A14" s="9" t="s">
        <v>4</v>
      </c>
      <c r="B14" s="45" t="s">
        <v>32</v>
      </c>
      <c r="C14" s="11">
        <v>48.104500000000002</v>
      </c>
      <c r="D14" s="5">
        <f>C14+10.5942</f>
        <v>58.698700000000002</v>
      </c>
      <c r="E14" s="15">
        <f>D14-C14</f>
        <v>10.594200000000001</v>
      </c>
      <c r="F14" s="6">
        <v>58.487000000000002</v>
      </c>
      <c r="G14" s="23">
        <f t="shared" ref="G14:G15" si="7">D14-F14</f>
        <v>0.21170000000000044</v>
      </c>
      <c r="H14" s="45" t="s">
        <v>35</v>
      </c>
      <c r="I14" s="28">
        <v>51.964599999999997</v>
      </c>
      <c r="J14" s="29">
        <f>I14+10.0062</f>
        <v>61.970799999999997</v>
      </c>
      <c r="K14" s="15">
        <f t="shared" ref="K14:K15" si="8">J14-I14</f>
        <v>10.0062</v>
      </c>
      <c r="L14" s="26">
        <v>54.172499999999999</v>
      </c>
      <c r="M14" s="27">
        <f>J14-L14</f>
        <v>7.7982999999999976</v>
      </c>
      <c r="N14" s="27"/>
      <c r="O14" s="48" t="s">
        <v>38</v>
      </c>
      <c r="P14" s="28">
        <v>51.963200000000001</v>
      </c>
      <c r="Q14" s="29">
        <f>P14+10.1168</f>
        <v>62.08</v>
      </c>
      <c r="R14" s="15">
        <f t="shared" ref="R14:R15" si="9">Q14-P14</f>
        <v>10.116799999999998</v>
      </c>
      <c r="S14" s="49">
        <v>55.89</v>
      </c>
      <c r="T14" s="50">
        <f>Q14-S14</f>
        <v>6.1899999999999977</v>
      </c>
      <c r="U14" s="20"/>
    </row>
    <row r="15" spans="1:21" ht="30" customHeight="1" thickBot="1" x14ac:dyDescent="0.3">
      <c r="A15" s="10" t="s">
        <v>5</v>
      </c>
      <c r="B15" s="46" t="s">
        <v>33</v>
      </c>
      <c r="C15" s="12">
        <v>48.728900000000003</v>
      </c>
      <c r="D15" s="7">
        <f>C15+10.1183</f>
        <v>58.847200000000001</v>
      </c>
      <c r="E15" s="15">
        <f>D15-C15</f>
        <v>10.118299999999998</v>
      </c>
      <c r="F15" s="8">
        <v>58.6569</v>
      </c>
      <c r="G15" s="23">
        <f t="shared" si="7"/>
        <v>0.19030000000000058</v>
      </c>
      <c r="H15" s="46" t="s">
        <v>36</v>
      </c>
      <c r="I15" s="12">
        <v>48.3324</v>
      </c>
      <c r="J15" s="7">
        <f>I15+10.0135</f>
        <v>58.3459</v>
      </c>
      <c r="K15" s="15">
        <f t="shared" si="8"/>
        <v>10.013500000000001</v>
      </c>
      <c r="L15" s="8">
        <v>57.943199999999997</v>
      </c>
      <c r="M15" s="23">
        <f>J15-L15</f>
        <v>0.40270000000000294</v>
      </c>
      <c r="N15" s="61"/>
      <c r="O15" s="46" t="s">
        <v>39</v>
      </c>
      <c r="P15" s="12">
        <v>2.3843999999999999</v>
      </c>
      <c r="Q15" s="7">
        <v>12.477</v>
      </c>
      <c r="R15" s="15">
        <f t="shared" si="9"/>
        <v>10.092600000000001</v>
      </c>
      <c r="S15" s="16">
        <v>11.850899999999999</v>
      </c>
      <c r="T15" s="25">
        <f>Q15-S15</f>
        <v>0.62610000000000099</v>
      </c>
      <c r="U15" s="20"/>
    </row>
    <row r="16" spans="1:21" ht="19.5" thickBot="1" x14ac:dyDescent="0.35">
      <c r="A16" s="161"/>
      <c r="B16" s="40"/>
      <c r="C16" s="158" t="s">
        <v>9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  <c r="S16" s="159"/>
      <c r="T16" s="160"/>
      <c r="U16" s="17"/>
    </row>
    <row r="17" spans="1:21" ht="16.5" thickBot="1" x14ac:dyDescent="0.3">
      <c r="A17" s="162"/>
      <c r="B17" s="64" t="s">
        <v>15</v>
      </c>
      <c r="C17" s="163" t="s">
        <v>0</v>
      </c>
      <c r="D17" s="164"/>
      <c r="E17" s="164"/>
      <c r="F17" s="164"/>
      <c r="G17" s="165"/>
      <c r="H17" s="64" t="s">
        <v>15</v>
      </c>
      <c r="I17" s="163" t="s">
        <v>1</v>
      </c>
      <c r="J17" s="164"/>
      <c r="K17" s="164"/>
      <c r="L17" s="164"/>
      <c r="M17" s="165"/>
      <c r="N17" s="59"/>
      <c r="O17" s="64" t="s">
        <v>15</v>
      </c>
      <c r="P17" s="154" t="s">
        <v>2</v>
      </c>
      <c r="Q17" s="155"/>
      <c r="R17" s="156"/>
      <c r="S17" s="156"/>
      <c r="T17" s="157"/>
      <c r="U17" s="18"/>
    </row>
    <row r="18" spans="1:21" ht="31.5" x14ac:dyDescent="0.25">
      <c r="A18" s="9" t="s">
        <v>3</v>
      </c>
      <c r="B18" s="44" t="s">
        <v>40</v>
      </c>
      <c r="C18" s="11">
        <v>48.106299999999997</v>
      </c>
      <c r="D18" s="5">
        <f>C18+10.0059</f>
        <v>58.112200000000001</v>
      </c>
      <c r="E18" s="15">
        <f>D18-C18</f>
        <v>10.005900000000004</v>
      </c>
      <c r="F18" s="6">
        <v>57.281599999999997</v>
      </c>
      <c r="G18" s="23">
        <f>D18-F18</f>
        <v>0.830600000000004</v>
      </c>
      <c r="H18" s="44" t="s">
        <v>43</v>
      </c>
      <c r="I18" s="11">
        <v>48.103700000000003</v>
      </c>
      <c r="J18" s="5">
        <f>I18+10.4247</f>
        <v>58.528400000000005</v>
      </c>
      <c r="K18" s="15">
        <f>J18-I18</f>
        <v>10.424700000000001</v>
      </c>
      <c r="L18" s="6">
        <v>56.529000000000003</v>
      </c>
      <c r="M18" s="23">
        <f>J18-L18</f>
        <v>1.9994000000000014</v>
      </c>
      <c r="N18" s="60"/>
      <c r="O18" s="44" t="s">
        <v>46</v>
      </c>
      <c r="P18" s="11">
        <v>48.331899999999997</v>
      </c>
      <c r="Q18" s="5">
        <f>P18+10.0164</f>
        <v>58.348299999999995</v>
      </c>
      <c r="R18" s="15">
        <f>Q18-P18</f>
        <v>10.016399999999997</v>
      </c>
      <c r="S18" s="15">
        <v>56.946399999999997</v>
      </c>
      <c r="T18" s="39">
        <f>Q18-S18</f>
        <v>1.4018999999999977</v>
      </c>
      <c r="U18" s="20"/>
    </row>
    <row r="19" spans="1:21" ht="30" customHeight="1" x14ac:dyDescent="0.25">
      <c r="A19" s="9" t="s">
        <v>4</v>
      </c>
      <c r="B19" s="45" t="s">
        <v>41</v>
      </c>
      <c r="C19" s="11">
        <v>51.962200000000003</v>
      </c>
      <c r="D19" s="30">
        <f>C19+10.0048</f>
        <v>61.966999999999999</v>
      </c>
      <c r="E19" s="15">
        <f t="shared" ref="E19:E20" si="10">D19-C19</f>
        <v>10.004799999999996</v>
      </c>
      <c r="F19" s="6">
        <v>61.5075</v>
      </c>
      <c r="G19" s="23">
        <f t="shared" ref="G19:G20" si="11">D19-F19</f>
        <v>0.45949999999999847</v>
      </c>
      <c r="H19" s="45" t="s">
        <v>44</v>
      </c>
      <c r="I19" s="28">
        <v>51.960900000000002</v>
      </c>
      <c r="J19" s="29">
        <f>I19+10.1078</f>
        <v>62.0687</v>
      </c>
      <c r="K19" s="15">
        <f t="shared" ref="K19:K20" si="12">J19-I19</f>
        <v>10.107799999999997</v>
      </c>
      <c r="L19" s="26">
        <v>55.698700000000002</v>
      </c>
      <c r="M19" s="27">
        <f>J19-L19</f>
        <v>6.3699999999999974</v>
      </c>
      <c r="N19" s="27"/>
      <c r="O19" s="45" t="s">
        <v>47</v>
      </c>
      <c r="P19" s="11">
        <v>48.105400000000003</v>
      </c>
      <c r="Q19" s="5">
        <f>P19+10.0049</f>
        <v>58.110300000000002</v>
      </c>
      <c r="R19" s="15">
        <f t="shared" ref="R19:R20" si="13">Q19-P19</f>
        <v>10.004899999999999</v>
      </c>
      <c r="S19" s="15">
        <v>56.168799999999997</v>
      </c>
      <c r="T19" s="39">
        <f t="shared" ref="T19:T20" si="14">Q19-S19</f>
        <v>1.9415000000000049</v>
      </c>
      <c r="U19" s="20"/>
    </row>
    <row r="20" spans="1:21" ht="30" customHeight="1" thickBot="1" x14ac:dyDescent="0.3">
      <c r="A20" s="10" t="s">
        <v>5</v>
      </c>
      <c r="B20" s="46" t="s">
        <v>42</v>
      </c>
      <c r="C20" s="12">
        <v>48.331899999999997</v>
      </c>
      <c r="D20" s="7">
        <f>C20+10.0407</f>
        <v>58.372599999999998</v>
      </c>
      <c r="E20" s="15">
        <f t="shared" si="10"/>
        <v>10.040700000000001</v>
      </c>
      <c r="F20" s="8">
        <v>58.078400000000002</v>
      </c>
      <c r="G20" s="23">
        <f t="shared" si="11"/>
        <v>0.29419999999999646</v>
      </c>
      <c r="H20" s="46" t="s">
        <v>45</v>
      </c>
      <c r="I20" s="12">
        <v>48.728700000000003</v>
      </c>
      <c r="J20" s="7">
        <f>I20+10.1193</f>
        <v>58.848000000000006</v>
      </c>
      <c r="K20" s="15">
        <f t="shared" si="12"/>
        <v>10.119300000000003</v>
      </c>
      <c r="L20" s="8">
        <v>56.020099999999999</v>
      </c>
      <c r="M20" s="23">
        <f>J20-L20</f>
        <v>2.8279000000000067</v>
      </c>
      <c r="N20" s="61"/>
      <c r="O20" s="46" t="s">
        <v>48</v>
      </c>
      <c r="P20" s="12">
        <v>51.968200000000003</v>
      </c>
      <c r="Q20" s="7">
        <f>P20+10.023</f>
        <v>61.991200000000006</v>
      </c>
      <c r="R20" s="15">
        <f t="shared" si="13"/>
        <v>10.023000000000003</v>
      </c>
      <c r="S20" s="16">
        <v>60.990299999999998</v>
      </c>
      <c r="T20" s="39">
        <f t="shared" si="14"/>
        <v>1.0009000000000086</v>
      </c>
      <c r="U20" s="20"/>
    </row>
    <row r="21" spans="1:21" ht="19.5" thickBot="1" x14ac:dyDescent="0.35">
      <c r="A21" s="161"/>
      <c r="B21" s="40"/>
      <c r="C21" s="158" t="s">
        <v>10</v>
      </c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9"/>
      <c r="S21" s="159"/>
      <c r="T21" s="160"/>
      <c r="U21" s="17"/>
    </row>
    <row r="22" spans="1:21" ht="16.5" thickBot="1" x14ac:dyDescent="0.3">
      <c r="A22" s="162"/>
      <c r="B22" s="64" t="s">
        <v>15</v>
      </c>
      <c r="C22" s="163" t="s">
        <v>0</v>
      </c>
      <c r="D22" s="164"/>
      <c r="E22" s="164"/>
      <c r="F22" s="164"/>
      <c r="G22" s="165"/>
      <c r="H22" s="64" t="s">
        <v>15</v>
      </c>
      <c r="I22" s="163" t="s">
        <v>1</v>
      </c>
      <c r="J22" s="164"/>
      <c r="K22" s="164"/>
      <c r="L22" s="164"/>
      <c r="M22" s="165"/>
      <c r="N22" s="59"/>
      <c r="O22" s="64" t="s">
        <v>15</v>
      </c>
      <c r="P22" s="154" t="s">
        <v>2</v>
      </c>
      <c r="Q22" s="155"/>
      <c r="R22" s="156"/>
      <c r="S22" s="156"/>
      <c r="T22" s="157"/>
      <c r="U22" s="18"/>
    </row>
    <row r="23" spans="1:21" ht="31.5" x14ac:dyDescent="0.25">
      <c r="A23" s="9" t="s">
        <v>3</v>
      </c>
      <c r="B23" s="44" t="s">
        <v>49</v>
      </c>
      <c r="C23" s="11">
        <v>48.104799999999997</v>
      </c>
      <c r="D23" s="56">
        <v>58.159300000000002</v>
      </c>
      <c r="E23" s="15">
        <f>D23-C23</f>
        <v>10.054500000000004</v>
      </c>
      <c r="F23" s="6">
        <v>56.604900000000001</v>
      </c>
      <c r="G23" s="23">
        <f>D23-F23</f>
        <v>1.5544000000000011</v>
      </c>
      <c r="H23" s="44" t="s">
        <v>53</v>
      </c>
      <c r="I23" s="11">
        <v>51.9636</v>
      </c>
      <c r="J23" s="52">
        <v>62.088200000000001</v>
      </c>
      <c r="K23" s="15">
        <f>J23-I23</f>
        <v>10.124600000000001</v>
      </c>
      <c r="L23" s="6">
        <v>59.708599999999997</v>
      </c>
      <c r="M23" s="23">
        <f>J23-L23</f>
        <v>2.3796000000000035</v>
      </c>
      <c r="N23" s="62">
        <f>(M23*100)/(J23-I23)</f>
        <v>23.503150741757732</v>
      </c>
      <c r="O23" s="44" t="s">
        <v>55</v>
      </c>
      <c r="P23" s="11">
        <v>48.103499999999997</v>
      </c>
      <c r="Q23" s="51">
        <v>58.5777</v>
      </c>
      <c r="R23" s="15">
        <f>Q23-P23</f>
        <v>10.474200000000003</v>
      </c>
      <c r="S23" s="15">
        <v>55.7104</v>
      </c>
      <c r="T23" s="54">
        <f>Q23-S23</f>
        <v>2.8673000000000002</v>
      </c>
      <c r="U23" s="20"/>
    </row>
    <row r="24" spans="1:21" ht="30" customHeight="1" x14ac:dyDescent="0.25">
      <c r="A24" s="9" t="s">
        <v>4</v>
      </c>
      <c r="B24" s="45" t="s">
        <v>50</v>
      </c>
      <c r="C24" s="11">
        <v>3.2094999999999998</v>
      </c>
      <c r="D24" s="56">
        <v>13.2285</v>
      </c>
      <c r="E24" s="15">
        <f t="shared" ref="E24:E25" si="15">D24-C24</f>
        <v>10.019</v>
      </c>
      <c r="F24" s="6">
        <v>9.1518999999999995</v>
      </c>
      <c r="G24" s="23">
        <f t="shared" ref="G24:G25" si="16">D24-F24</f>
        <v>4.0766000000000009</v>
      </c>
      <c r="H24" s="45" t="s">
        <v>54</v>
      </c>
      <c r="I24" s="11">
        <v>3.2046000000000001</v>
      </c>
      <c r="J24" s="52">
        <v>13.6713</v>
      </c>
      <c r="K24" s="15">
        <f t="shared" ref="K24:K25" si="17">J24-I24</f>
        <v>10.466699999999999</v>
      </c>
      <c r="L24" s="6">
        <v>8.2079000000000004</v>
      </c>
      <c r="M24" s="23">
        <f>J24-L24</f>
        <v>5.4634</v>
      </c>
      <c r="N24" s="62">
        <f>(M24*100)/(J24-I24)</f>
        <v>52.197922936551166</v>
      </c>
      <c r="O24" s="45" t="s">
        <v>56</v>
      </c>
      <c r="P24" s="28">
        <v>2.3843000000000001</v>
      </c>
      <c r="Q24" s="29">
        <v>12.1044</v>
      </c>
      <c r="R24" s="15">
        <f t="shared" ref="R24:R25" si="18">Q24-P24</f>
        <v>9.7201000000000004</v>
      </c>
      <c r="S24" s="49">
        <v>6.5692000000000004</v>
      </c>
      <c r="T24" s="55">
        <f t="shared" ref="T24:T25" si="19">Q24-S24</f>
        <v>5.5351999999999997</v>
      </c>
      <c r="U24" s="20"/>
    </row>
    <row r="25" spans="1:21" ht="30" customHeight="1" thickBot="1" x14ac:dyDescent="0.3">
      <c r="A25" s="10" t="s">
        <v>5</v>
      </c>
      <c r="B25" s="46" t="s">
        <v>51</v>
      </c>
      <c r="C25" s="12">
        <v>51.963200000000001</v>
      </c>
      <c r="D25" s="7">
        <v>61.997</v>
      </c>
      <c r="E25" s="15">
        <f t="shared" si="15"/>
        <v>10.033799999999999</v>
      </c>
      <c r="F25" s="8">
        <v>59.170200000000001</v>
      </c>
      <c r="G25" s="23">
        <f t="shared" si="16"/>
        <v>2.8267999999999986</v>
      </c>
      <c r="H25" s="46" t="s">
        <v>52</v>
      </c>
      <c r="I25" s="12">
        <v>48.104999999999997</v>
      </c>
      <c r="J25" s="7">
        <v>58.155500000000004</v>
      </c>
      <c r="K25" s="15">
        <f t="shared" si="17"/>
        <v>10.050500000000007</v>
      </c>
      <c r="L25" s="8">
        <v>53.452599999999997</v>
      </c>
      <c r="M25" s="23">
        <f>J25-L25</f>
        <v>4.7029000000000067</v>
      </c>
      <c r="N25" s="62">
        <f>(M25*100)/(J25-I25)</f>
        <v>46.792696880752231</v>
      </c>
      <c r="O25" s="46" t="s">
        <v>57</v>
      </c>
      <c r="P25" s="12">
        <v>51.963200000000001</v>
      </c>
      <c r="Q25" s="7">
        <v>61.964599999999997</v>
      </c>
      <c r="R25" s="15">
        <f t="shared" si="18"/>
        <v>10.001399999999997</v>
      </c>
      <c r="S25" s="16">
        <v>58.297499999999999</v>
      </c>
      <c r="T25" s="54">
        <f t="shared" si="19"/>
        <v>3.6670999999999978</v>
      </c>
      <c r="U25" s="20"/>
    </row>
    <row r="26" spans="1:21" ht="19.5" thickBot="1" x14ac:dyDescent="0.35">
      <c r="A26" s="161"/>
      <c r="B26" s="40"/>
      <c r="C26" s="158" t="s">
        <v>11</v>
      </c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9"/>
      <c r="S26" s="159"/>
      <c r="T26" s="160"/>
      <c r="U26" s="17"/>
    </row>
    <row r="27" spans="1:21" ht="16.5" thickBot="1" x14ac:dyDescent="0.3">
      <c r="A27" s="162"/>
      <c r="B27" s="64" t="s">
        <v>15</v>
      </c>
      <c r="C27" s="163" t="s">
        <v>0</v>
      </c>
      <c r="D27" s="164"/>
      <c r="E27" s="164"/>
      <c r="F27" s="164"/>
      <c r="G27" s="165"/>
      <c r="H27" s="64" t="s">
        <v>15</v>
      </c>
      <c r="I27" s="163" t="s">
        <v>1</v>
      </c>
      <c r="J27" s="164"/>
      <c r="K27" s="164"/>
      <c r="L27" s="164"/>
      <c r="M27" s="165"/>
      <c r="N27" s="59"/>
      <c r="O27" s="64" t="s">
        <v>15</v>
      </c>
      <c r="P27" s="154" t="s">
        <v>2</v>
      </c>
      <c r="Q27" s="155"/>
      <c r="R27" s="156"/>
      <c r="S27" s="156"/>
      <c r="T27" s="157"/>
      <c r="U27" s="18"/>
    </row>
    <row r="28" spans="1:21" ht="31.5" x14ac:dyDescent="0.25">
      <c r="A28" s="9" t="s">
        <v>3</v>
      </c>
      <c r="B28" s="44" t="s">
        <v>58</v>
      </c>
      <c r="C28" s="11">
        <v>48.104799999999997</v>
      </c>
      <c r="D28" s="56">
        <v>58.125399999999999</v>
      </c>
      <c r="E28" s="15">
        <f>D28-C28</f>
        <v>10.020600000000002</v>
      </c>
      <c r="F28" s="6">
        <v>56.258600000000001</v>
      </c>
      <c r="G28" s="23">
        <f>D28-F28</f>
        <v>1.8667999999999978</v>
      </c>
      <c r="H28" s="44" t="s">
        <v>61</v>
      </c>
      <c r="I28" s="11">
        <v>48.106699999999996</v>
      </c>
      <c r="J28" s="51">
        <v>58.507100000000001</v>
      </c>
      <c r="K28" s="15">
        <f>J28-I28</f>
        <v>10.400400000000005</v>
      </c>
      <c r="L28" s="6">
        <v>55.940800000000003</v>
      </c>
      <c r="M28" s="23">
        <f>J28-L28</f>
        <v>2.5662999999999982</v>
      </c>
      <c r="N28" s="62">
        <f>(M28*100)/(J28-I28)</f>
        <v>24.675012499519219</v>
      </c>
      <c r="O28" s="44" t="s">
        <v>64</v>
      </c>
      <c r="P28" s="13"/>
      <c r="Q28" s="1"/>
      <c r="R28" s="21"/>
      <c r="S28" s="21"/>
      <c r="T28" s="2"/>
      <c r="U28" s="20"/>
    </row>
    <row r="29" spans="1:21" ht="30" customHeight="1" x14ac:dyDescent="0.25">
      <c r="A29" s="9" t="s">
        <v>4</v>
      </c>
      <c r="B29" s="45" t="s">
        <v>59</v>
      </c>
      <c r="C29" s="11">
        <v>3.2061000000000002</v>
      </c>
      <c r="D29" s="56">
        <v>13.340999999999999</v>
      </c>
      <c r="E29" s="15">
        <f t="shared" ref="E29:E30" si="20">D29-C29</f>
        <v>10.134899999999998</v>
      </c>
      <c r="F29" s="6">
        <v>8.8318999999999992</v>
      </c>
      <c r="G29" s="23">
        <f t="shared" ref="G29:G30" si="21">D29-F29</f>
        <v>4.5091000000000001</v>
      </c>
      <c r="H29" s="45" t="s">
        <v>62</v>
      </c>
      <c r="I29" s="11">
        <v>2.3814000000000002</v>
      </c>
      <c r="J29" s="51">
        <v>9.4870000000000001</v>
      </c>
      <c r="K29" s="15">
        <f t="shared" ref="K29:K30" si="22">J29-I29</f>
        <v>7.1055999999999999</v>
      </c>
      <c r="L29" s="6">
        <v>6.0487000000000002</v>
      </c>
      <c r="M29" s="23">
        <f>J29-L29</f>
        <v>3.4382999999999999</v>
      </c>
      <c r="N29" s="62">
        <f>(M29*100)/(J29-I29)</f>
        <v>48.388594911056067</v>
      </c>
      <c r="O29" s="45" t="s">
        <v>65</v>
      </c>
      <c r="P29" s="13"/>
      <c r="Q29" s="1"/>
      <c r="R29" s="21"/>
      <c r="S29" s="21"/>
      <c r="T29" s="2"/>
      <c r="U29" s="20"/>
    </row>
    <row r="30" spans="1:21" ht="30" customHeight="1" thickBot="1" x14ac:dyDescent="0.3">
      <c r="A30" s="10" t="s">
        <v>5</v>
      </c>
      <c r="B30" s="46" t="s">
        <v>60</v>
      </c>
      <c r="C30" s="12">
        <v>51.964100000000002</v>
      </c>
      <c r="D30" s="7">
        <v>61.983499999999999</v>
      </c>
      <c r="E30" s="15">
        <f t="shared" si="20"/>
        <v>10.019399999999997</v>
      </c>
      <c r="F30" s="8">
        <v>58.304400000000001</v>
      </c>
      <c r="G30" s="23">
        <f t="shared" si="21"/>
        <v>3.6790999999999983</v>
      </c>
      <c r="H30" s="46" t="s">
        <v>63</v>
      </c>
      <c r="I30" s="12">
        <v>51.966200000000001</v>
      </c>
      <c r="J30" s="7">
        <v>61.119799999999998</v>
      </c>
      <c r="K30" s="15">
        <f t="shared" si="22"/>
        <v>9.1535999999999973</v>
      </c>
      <c r="L30" s="8">
        <v>58.060499999999998</v>
      </c>
      <c r="M30" s="23">
        <f>J30-L30</f>
        <v>3.0593000000000004</v>
      </c>
      <c r="N30" s="62">
        <f>(M30*100)/(J30-I30)</f>
        <v>33.421823107848297</v>
      </c>
      <c r="O30" s="46" t="s">
        <v>66</v>
      </c>
      <c r="P30" s="14"/>
      <c r="Q30" s="3"/>
      <c r="R30" s="22"/>
      <c r="S30" s="22"/>
      <c r="T30" s="4"/>
      <c r="U30" s="20"/>
    </row>
  </sheetData>
  <mergeCells count="30">
    <mergeCell ref="A26:A27"/>
    <mergeCell ref="C26:T26"/>
    <mergeCell ref="P27:T27"/>
    <mergeCell ref="C27:G27"/>
    <mergeCell ref="I27:M27"/>
    <mergeCell ref="A16:A17"/>
    <mergeCell ref="C16:T16"/>
    <mergeCell ref="P17:T17"/>
    <mergeCell ref="C17:G17"/>
    <mergeCell ref="I17:M17"/>
    <mergeCell ref="A21:A22"/>
    <mergeCell ref="C21:T21"/>
    <mergeCell ref="P22:T22"/>
    <mergeCell ref="C22:G22"/>
    <mergeCell ref="I22:M22"/>
    <mergeCell ref="A6:A7"/>
    <mergeCell ref="C6:T6"/>
    <mergeCell ref="P7:T7"/>
    <mergeCell ref="C7:G7"/>
    <mergeCell ref="I7:M7"/>
    <mergeCell ref="A11:A12"/>
    <mergeCell ref="C11:T11"/>
    <mergeCell ref="P12:T12"/>
    <mergeCell ref="C12:G12"/>
    <mergeCell ref="I12:M12"/>
    <mergeCell ref="P2:T2"/>
    <mergeCell ref="C1:T1"/>
    <mergeCell ref="A1:A2"/>
    <mergeCell ref="C2:G2"/>
    <mergeCell ref="I2:M2"/>
  </mergeCells>
  <pageMargins left="0.25" right="0.25" top="0.75" bottom="0.75" header="0.3" footer="0.3"/>
  <pageSetup paperSize="9" scale="5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activeCell="M19" sqref="M19"/>
    </sheetView>
  </sheetViews>
  <sheetFormatPr defaultRowHeight="15" x14ac:dyDescent="0.25"/>
  <cols>
    <col min="1" max="16384" width="9.140625" style="203"/>
  </cols>
  <sheetData>
    <row r="1" spans="1:20" x14ac:dyDescent="0.25">
      <c r="A1" s="179" t="s">
        <v>118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0" x14ac:dyDescent="0.25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20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0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20" x14ac:dyDescent="0.2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</row>
    <row r="6" spans="1:20" x14ac:dyDescent="0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0" x14ac:dyDescent="0.2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</row>
    <row r="8" spans="1:20" x14ac:dyDescent="0.25">
      <c r="A8" s="202" t="s">
        <v>115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5"/>
    </row>
    <row r="9" spans="1:20" x14ac:dyDescent="0.25">
      <c r="A9" s="201">
        <v>1</v>
      </c>
      <c r="B9" s="179" t="s">
        <v>116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205"/>
    </row>
    <row r="10" spans="1:20" x14ac:dyDescent="0.25">
      <c r="A10" s="201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205"/>
    </row>
    <row r="11" spans="1:20" x14ac:dyDescent="0.25">
      <c r="A11" s="201">
        <v>2</v>
      </c>
      <c r="B11" s="179" t="s">
        <v>117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205"/>
    </row>
    <row r="12" spans="1:20" x14ac:dyDescent="0.25">
      <c r="A12" s="201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205"/>
    </row>
  </sheetData>
  <mergeCells count="6">
    <mergeCell ref="A1:S6"/>
    <mergeCell ref="B9:S10"/>
    <mergeCell ref="A9:A10"/>
    <mergeCell ref="A8:S8"/>
    <mergeCell ref="B11:S12"/>
    <mergeCell ref="A11:A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85" zoomScaleNormal="85" workbookViewId="0">
      <selection sqref="A1:H5"/>
    </sheetView>
  </sheetViews>
  <sheetFormatPr defaultRowHeight="15" x14ac:dyDescent="0.25"/>
  <cols>
    <col min="1" max="1" width="15.7109375" style="68" bestFit="1" customWidth="1"/>
    <col min="2" max="2" width="10.28515625" style="68" bestFit="1" customWidth="1"/>
    <col min="3" max="3" width="6.42578125" style="68" bestFit="1" customWidth="1"/>
    <col min="4" max="4" width="6.7109375" style="68" bestFit="1" customWidth="1"/>
    <col min="5" max="5" width="5.7109375" style="68" bestFit="1" customWidth="1"/>
    <col min="6" max="6" width="6.42578125" style="68" bestFit="1" customWidth="1"/>
    <col min="7" max="7" width="6.7109375" style="68" bestFit="1" customWidth="1"/>
    <col min="8" max="8" width="5.7109375" style="68" bestFit="1" customWidth="1"/>
    <col min="9" max="16384" width="9.140625" style="68"/>
  </cols>
  <sheetData>
    <row r="1" spans="1:10" ht="15" customHeight="1" x14ac:dyDescent="0.25">
      <c r="A1" s="179" t="s">
        <v>83</v>
      </c>
      <c r="B1" s="179"/>
      <c r="C1" s="179"/>
      <c r="D1" s="179"/>
      <c r="E1" s="179"/>
      <c r="F1" s="179"/>
      <c r="G1" s="179"/>
      <c r="H1" s="179"/>
    </row>
    <row r="2" spans="1:10" x14ac:dyDescent="0.25">
      <c r="A2" s="179"/>
      <c r="B2" s="179"/>
      <c r="C2" s="179"/>
      <c r="D2" s="179"/>
      <c r="E2" s="179"/>
      <c r="F2" s="179"/>
      <c r="G2" s="179"/>
      <c r="H2" s="179"/>
    </row>
    <row r="3" spans="1:10" x14ac:dyDescent="0.25">
      <c r="A3" s="179"/>
      <c r="B3" s="179"/>
      <c r="C3" s="179"/>
      <c r="D3" s="179"/>
      <c r="E3" s="179"/>
      <c r="F3" s="179"/>
      <c r="G3" s="179"/>
      <c r="H3" s="179"/>
    </row>
    <row r="4" spans="1:10" x14ac:dyDescent="0.25">
      <c r="A4" s="179"/>
      <c r="B4" s="179"/>
      <c r="C4" s="179"/>
      <c r="D4" s="179"/>
      <c r="E4" s="179"/>
      <c r="F4" s="179"/>
      <c r="G4" s="179"/>
      <c r="H4" s="179"/>
    </row>
    <row r="5" spans="1:10" x14ac:dyDescent="0.25">
      <c r="A5" s="179"/>
      <c r="B5" s="179"/>
      <c r="C5" s="179"/>
      <c r="D5" s="179"/>
      <c r="E5" s="179"/>
      <c r="F5" s="179"/>
      <c r="G5" s="179"/>
      <c r="H5" s="179"/>
    </row>
    <row r="6" spans="1:10" ht="15.75" thickBot="1" x14ac:dyDescent="0.3">
      <c r="A6" s="80"/>
      <c r="B6" s="80"/>
      <c r="C6" s="80"/>
      <c r="D6" s="80"/>
      <c r="E6" s="80"/>
      <c r="F6" s="80"/>
      <c r="G6" s="80"/>
      <c r="H6" s="80"/>
    </row>
    <row r="7" spans="1:10" x14ac:dyDescent="0.25">
      <c r="A7" s="175" t="s">
        <v>67</v>
      </c>
      <c r="B7" s="176" t="s">
        <v>68</v>
      </c>
      <c r="C7" s="175" t="s">
        <v>81</v>
      </c>
      <c r="D7" s="173"/>
      <c r="E7" s="174"/>
      <c r="F7" s="172" t="s">
        <v>80</v>
      </c>
      <c r="G7" s="173"/>
      <c r="H7" s="174"/>
      <c r="I7" s="83"/>
      <c r="J7" s="83"/>
    </row>
    <row r="8" spans="1:10" x14ac:dyDescent="0.25">
      <c r="A8" s="178"/>
      <c r="B8" s="177"/>
      <c r="C8" s="109" t="s">
        <v>69</v>
      </c>
      <c r="D8" s="67" t="s">
        <v>70</v>
      </c>
      <c r="E8" s="108" t="s">
        <v>71</v>
      </c>
      <c r="F8" s="116" t="s">
        <v>69</v>
      </c>
      <c r="G8" s="67" t="s">
        <v>70</v>
      </c>
      <c r="H8" s="108" t="s">
        <v>71</v>
      </c>
      <c r="I8" s="83"/>
      <c r="J8" s="83"/>
    </row>
    <row r="9" spans="1:10" x14ac:dyDescent="0.25">
      <c r="A9" s="109">
        <v>200</v>
      </c>
      <c r="B9" s="114">
        <v>20</v>
      </c>
      <c r="C9" s="119">
        <v>96.198456185257754</v>
      </c>
      <c r="D9" s="79">
        <v>101.80941719403258</v>
      </c>
      <c r="E9" s="110">
        <v>97.939087591867704</v>
      </c>
      <c r="F9" s="117">
        <v>96.283297336213138</v>
      </c>
      <c r="G9" s="79">
        <v>100.82932492950738</v>
      </c>
      <c r="H9" s="110">
        <v>97.08179872397406</v>
      </c>
      <c r="I9" s="83"/>
      <c r="J9" s="83"/>
    </row>
    <row r="10" spans="1:10" x14ac:dyDescent="0.25">
      <c r="A10" s="109">
        <v>200</v>
      </c>
      <c r="B10" s="114">
        <v>40</v>
      </c>
      <c r="C10" s="119">
        <v>95.643763772147594</v>
      </c>
      <c r="D10" s="79">
        <v>98.293390601082905</v>
      </c>
      <c r="E10" s="110">
        <v>94.011498310134073</v>
      </c>
      <c r="F10" s="117">
        <v>97.864196050211888</v>
      </c>
      <c r="G10" s="79">
        <v>100.68373233077166</v>
      </c>
      <c r="H10" s="110">
        <v>98.533325198856943</v>
      </c>
      <c r="I10" s="83"/>
      <c r="J10" s="83"/>
    </row>
    <row r="11" spans="1:10" x14ac:dyDescent="0.25">
      <c r="A11" s="109">
        <v>200</v>
      </c>
      <c r="B11" s="114">
        <v>60</v>
      </c>
      <c r="C11" s="119">
        <v>89.833761508241921</v>
      </c>
      <c r="D11" s="79">
        <v>100.05940005940006</v>
      </c>
      <c r="E11" s="110">
        <v>89.887122815939136</v>
      </c>
      <c r="F11" s="117">
        <v>91.178233848244375</v>
      </c>
      <c r="G11" s="79">
        <v>103.78356462284147</v>
      </c>
      <c r="H11" s="110">
        <v>94.628021247858214</v>
      </c>
      <c r="I11" s="83"/>
      <c r="J11" s="83"/>
    </row>
    <row r="12" spans="1:10" x14ac:dyDescent="0.25">
      <c r="A12" s="109">
        <v>220</v>
      </c>
      <c r="B12" s="114">
        <v>20</v>
      </c>
      <c r="C12" s="119">
        <v>89.97160738208062</v>
      </c>
      <c r="D12" s="79">
        <v>99.940599940599924</v>
      </c>
      <c r="E12" s="110">
        <v>89.918164193852462</v>
      </c>
      <c r="F12" s="117">
        <v>91.324862795277596</v>
      </c>
      <c r="G12" s="79">
        <v>103.09246051491863</v>
      </c>
      <c r="H12" s="110">
        <v>94.149048117525169</v>
      </c>
      <c r="I12" s="83"/>
      <c r="J12" s="83"/>
    </row>
    <row r="13" spans="1:10" x14ac:dyDescent="0.25">
      <c r="A13" s="109">
        <v>220</v>
      </c>
      <c r="B13" s="114">
        <v>40</v>
      </c>
      <c r="C13" s="119">
        <v>88.419305158309498</v>
      </c>
      <c r="D13" s="79">
        <v>99.216376139453061</v>
      </c>
      <c r="E13" s="110">
        <v>87.726430385759159</v>
      </c>
      <c r="F13" s="117">
        <v>87.884090431861125</v>
      </c>
      <c r="G13" s="79">
        <v>104.37699268351118</v>
      </c>
      <c r="H13" s="110">
        <v>91.730770640034038</v>
      </c>
      <c r="I13" s="83"/>
      <c r="J13" s="83"/>
    </row>
    <row r="14" spans="1:10" x14ac:dyDescent="0.25">
      <c r="A14" s="109">
        <v>220</v>
      </c>
      <c r="B14" s="114">
        <v>60</v>
      </c>
      <c r="C14" s="119">
        <v>87.574679800987028</v>
      </c>
      <c r="D14" s="79">
        <v>97.971259509721037</v>
      </c>
      <c r="E14" s="110">
        <v>85.798016812632255</v>
      </c>
      <c r="F14" s="117">
        <v>82.719875242417572</v>
      </c>
      <c r="G14" s="79">
        <v>105.82554689371739</v>
      </c>
      <c r="H14" s="110">
        <v>87.538760365089132</v>
      </c>
      <c r="I14" s="83"/>
      <c r="J14" s="83"/>
    </row>
    <row r="15" spans="1:10" x14ac:dyDescent="0.25">
      <c r="A15" s="109">
        <v>240</v>
      </c>
      <c r="B15" s="114">
        <v>20</v>
      </c>
      <c r="C15" s="119">
        <v>94.302428473109785</v>
      </c>
      <c r="D15" s="79">
        <v>100.63512371204679</v>
      </c>
      <c r="E15" s="110">
        <v>94.901365557378483</v>
      </c>
      <c r="F15" s="117">
        <v>98.001736799380794</v>
      </c>
      <c r="G15" s="79">
        <v>99.830449125522918</v>
      </c>
      <c r="H15" s="110">
        <v>97.835573997634711</v>
      </c>
      <c r="I15" s="83"/>
      <c r="J15" s="83"/>
    </row>
    <row r="16" spans="1:10" x14ac:dyDescent="0.25">
      <c r="A16" s="109">
        <v>240</v>
      </c>
      <c r="B16" s="114">
        <v>40</v>
      </c>
      <c r="C16" s="119">
        <v>87.666179438992117</v>
      </c>
      <c r="D16" s="79">
        <v>95.782595782595777</v>
      </c>
      <c r="E16" s="110">
        <v>83.968942290094915</v>
      </c>
      <c r="F16" s="117">
        <v>87.140385788426329</v>
      </c>
      <c r="G16" s="79">
        <v>102.3700263541033</v>
      </c>
      <c r="H16" s="110">
        <v>89.205635896679325</v>
      </c>
      <c r="I16" s="83"/>
      <c r="J16" s="83"/>
    </row>
    <row r="17" spans="1:10" x14ac:dyDescent="0.25">
      <c r="A17" s="109">
        <v>240</v>
      </c>
      <c r="B17" s="114">
        <v>60</v>
      </c>
      <c r="C17" s="119">
        <v>86.148942335554963</v>
      </c>
      <c r="D17" s="79">
        <v>98.384775307852237</v>
      </c>
      <c r="E17" s="110">
        <v>84.757443346926934</v>
      </c>
      <c r="F17" s="117">
        <v>84.310863632273993</v>
      </c>
      <c r="G17" s="79">
        <v>105.67626840640607</v>
      </c>
      <c r="H17" s="110">
        <v>89.09657454780087</v>
      </c>
      <c r="I17" s="83"/>
      <c r="J17" s="83"/>
    </row>
    <row r="18" spans="1:10" x14ac:dyDescent="0.25">
      <c r="A18" s="109">
        <v>260</v>
      </c>
      <c r="B18" s="114">
        <v>20</v>
      </c>
      <c r="C18" s="119">
        <v>91.698897650386229</v>
      </c>
      <c r="D18" s="79">
        <v>97.998674921751842</v>
      </c>
      <c r="E18" s="110">
        <v>89.863704615231953</v>
      </c>
      <c r="F18" s="117">
        <v>95.407204541819937</v>
      </c>
      <c r="G18" s="79">
        <v>100.886456202429</v>
      </c>
      <c r="H18" s="110">
        <v>96.252947624045021</v>
      </c>
      <c r="I18" s="83"/>
      <c r="J18" s="83"/>
    </row>
    <row r="19" spans="1:10" x14ac:dyDescent="0.25">
      <c r="A19" s="109">
        <v>260</v>
      </c>
      <c r="B19" s="114">
        <v>40</v>
      </c>
      <c r="C19" s="119">
        <v>85.020493851844478</v>
      </c>
      <c r="D19" s="79">
        <v>96.269219346142421</v>
      </c>
      <c r="E19" s="110">
        <v>81.848565715405698</v>
      </c>
      <c r="F19" s="117">
        <v>60.270575648191659</v>
      </c>
      <c r="G19" s="79">
        <v>109.41007353347709</v>
      </c>
      <c r="H19" s="110">
        <v>65.94208113573643</v>
      </c>
      <c r="I19" s="83"/>
      <c r="J19" s="83"/>
    </row>
    <row r="20" spans="1:10" x14ac:dyDescent="0.25">
      <c r="A20" s="109">
        <v>260</v>
      </c>
      <c r="B20" s="114">
        <v>60</v>
      </c>
      <c r="C20" s="119">
        <v>83</v>
      </c>
      <c r="D20" s="79">
        <v>97.281304973612663</v>
      </c>
      <c r="E20" s="110">
        <v>80.743483128098518</v>
      </c>
      <c r="F20" s="117">
        <v>80.594508690741478</v>
      </c>
      <c r="G20" s="79">
        <v>106.28628296566596</v>
      </c>
      <c r="H20" s="110">
        <v>85.660907561829731</v>
      </c>
      <c r="I20" s="83"/>
      <c r="J20" s="83"/>
    </row>
    <row r="21" spans="1:10" x14ac:dyDescent="0.25">
      <c r="A21" s="109">
        <v>280</v>
      </c>
      <c r="B21" s="114">
        <v>20</v>
      </c>
      <c r="C21" s="119">
        <v>84.540255606942168</v>
      </c>
      <c r="D21" s="79">
        <v>95.910534372072817</v>
      </c>
      <c r="E21" s="110">
        <v>81.083010912134483</v>
      </c>
      <c r="F21" s="117">
        <v>59.311308513823725</v>
      </c>
      <c r="G21" s="79">
        <v>111.76535633327805</v>
      </c>
      <c r="H21" s="110">
        <v>66.289495306404973</v>
      </c>
      <c r="I21" s="83"/>
      <c r="J21" s="83"/>
    </row>
    <row r="22" spans="1:10" x14ac:dyDescent="0.25">
      <c r="A22" s="109">
        <v>280</v>
      </c>
      <c r="B22" s="114">
        <v>40</v>
      </c>
      <c r="C22" s="119">
        <v>76.496849258242278</v>
      </c>
      <c r="D22" s="79">
        <v>86.995956226725454</v>
      </c>
      <c r="E22" s="110">
        <v>66.549165495524605</v>
      </c>
      <c r="F22" s="117">
        <v>47.802077063448849</v>
      </c>
      <c r="G22" s="79">
        <v>109.21656438325871</v>
      </c>
      <c r="H22" s="110">
        <v>52.207786272536559</v>
      </c>
      <c r="I22" s="83"/>
      <c r="J22" s="83"/>
    </row>
    <row r="23" spans="1:10" x14ac:dyDescent="0.25">
      <c r="A23" s="109">
        <v>280</v>
      </c>
      <c r="B23" s="114">
        <v>60</v>
      </c>
      <c r="C23" s="119">
        <v>72.625116954039456</v>
      </c>
      <c r="D23" s="79">
        <v>81.451189143496833</v>
      </c>
      <c r="E23" s="110">
        <v>59.154021375920472</v>
      </c>
      <c r="F23" s="117">
        <v>43.054083805722172</v>
      </c>
      <c r="G23" s="79">
        <v>102.36634046552773</v>
      </c>
      <c r="H23" s="110">
        <v>44.072890012879199</v>
      </c>
      <c r="I23" s="83"/>
      <c r="J23" s="83"/>
    </row>
    <row r="24" spans="1:10" x14ac:dyDescent="0.25">
      <c r="A24" s="109">
        <v>300</v>
      </c>
      <c r="B24" s="114">
        <v>20</v>
      </c>
      <c r="C24" s="119">
        <v>81.370377023331969</v>
      </c>
      <c r="D24" s="79">
        <v>92.097507482122865</v>
      </c>
      <c r="E24" s="110">
        <v>74.940089067294736</v>
      </c>
      <c r="F24" s="117">
        <v>55.509181146335926</v>
      </c>
      <c r="G24" s="79">
        <v>108.425941283795</v>
      </c>
      <c r="H24" s="110">
        <v>60.186352156841593</v>
      </c>
      <c r="I24" s="83"/>
      <c r="J24" s="83"/>
    </row>
    <row r="25" spans="1:10" x14ac:dyDescent="0.25">
      <c r="A25" s="109">
        <v>300</v>
      </c>
      <c r="B25" s="114">
        <v>40</v>
      </c>
      <c r="C25" s="119">
        <v>75.324987500480773</v>
      </c>
      <c r="D25" s="79">
        <v>84.868977176669475</v>
      </c>
      <c r="E25" s="110">
        <v>63.92754645011216</v>
      </c>
      <c r="F25" s="117">
        <v>51.611405088943926</v>
      </c>
      <c r="G25" s="79">
        <v>110.37024750741786</v>
      </c>
      <c r="H25" s="110">
        <v>56.963635538723466</v>
      </c>
      <c r="I25" s="83"/>
      <c r="J25" s="83"/>
    </row>
    <row r="26" spans="1:10" ht="15.75" thickBot="1" x14ac:dyDescent="0.3">
      <c r="A26" s="111">
        <v>300</v>
      </c>
      <c r="B26" s="115">
        <v>60</v>
      </c>
      <c r="C26" s="120">
        <v>74.952512017367056</v>
      </c>
      <c r="D26" s="112">
        <v>85.513239359393197</v>
      </c>
      <c r="E26" s="113">
        <v>64.094321007289039</v>
      </c>
      <c r="F26" s="118">
        <v>48.003067606868242</v>
      </c>
      <c r="G26" s="112">
        <v>104.58340244374413</v>
      </c>
      <c r="H26" s="113">
        <v>50.203241380633592</v>
      </c>
      <c r="I26" s="83"/>
      <c r="J26" s="83"/>
    </row>
    <row r="27" spans="1:10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</row>
  </sheetData>
  <mergeCells count="5">
    <mergeCell ref="F7:H7"/>
    <mergeCell ref="C7:E7"/>
    <mergeCell ref="B7:B8"/>
    <mergeCell ref="A7:A8"/>
    <mergeCell ref="A1:H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="70" zoomScaleNormal="70" workbookViewId="0">
      <selection activeCell="K14" sqref="K14"/>
    </sheetView>
  </sheetViews>
  <sheetFormatPr defaultRowHeight="15" x14ac:dyDescent="0.25"/>
  <cols>
    <col min="1" max="1" width="15.5703125" style="65" bestFit="1" customWidth="1"/>
    <col min="2" max="2" width="10.85546875" style="65" bestFit="1" customWidth="1"/>
    <col min="3" max="6" width="9.140625" style="73"/>
    <col min="7" max="7" width="12.5703125" style="73" bestFit="1" customWidth="1"/>
    <col min="8" max="11" width="9.140625" style="73"/>
    <col min="12" max="12" width="12.5703125" style="73" bestFit="1" customWidth="1"/>
    <col min="13" max="16384" width="9.140625" style="73"/>
  </cols>
  <sheetData>
    <row r="1" spans="1:15" x14ac:dyDescent="0.25">
      <c r="A1" s="180" t="s">
        <v>92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5" x14ac:dyDescent="0.2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5" x14ac:dyDescent="0.2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5" ht="15.75" thickBot="1" x14ac:dyDescent="0.3"/>
    <row r="5" spans="1:15" x14ac:dyDescent="0.25">
      <c r="A5" s="181" t="s">
        <v>67</v>
      </c>
      <c r="B5" s="183" t="s">
        <v>68</v>
      </c>
      <c r="C5" s="185" t="s">
        <v>81</v>
      </c>
      <c r="D5" s="186"/>
      <c r="E5" s="186"/>
      <c r="F5" s="186"/>
      <c r="G5" s="187"/>
      <c r="H5" s="188" t="s">
        <v>80</v>
      </c>
      <c r="I5" s="186"/>
      <c r="J5" s="186"/>
      <c r="K5" s="186"/>
      <c r="L5" s="187"/>
    </row>
    <row r="6" spans="1:15" x14ac:dyDescent="0.25">
      <c r="A6" s="182"/>
      <c r="B6" s="184"/>
      <c r="C6" s="90" t="s">
        <v>76</v>
      </c>
      <c r="D6" s="75" t="s">
        <v>73</v>
      </c>
      <c r="E6" s="75" t="s">
        <v>75</v>
      </c>
      <c r="F6" s="75" t="s">
        <v>74</v>
      </c>
      <c r="G6" s="91" t="s">
        <v>85</v>
      </c>
      <c r="H6" s="88" t="s">
        <v>76</v>
      </c>
      <c r="I6" s="75" t="s">
        <v>73</v>
      </c>
      <c r="J6" s="75" t="s">
        <v>75</v>
      </c>
      <c r="K6" s="75" t="s">
        <v>74</v>
      </c>
      <c r="L6" s="91" t="s">
        <v>85</v>
      </c>
      <c r="O6" s="69"/>
    </row>
    <row r="7" spans="1:15" x14ac:dyDescent="0.25">
      <c r="A7" s="99" t="s">
        <v>84</v>
      </c>
      <c r="B7" s="102" t="s">
        <v>84</v>
      </c>
      <c r="C7" s="90" t="s">
        <v>72</v>
      </c>
      <c r="D7" s="82">
        <v>62.259999999999991</v>
      </c>
      <c r="E7" s="75">
        <v>63.810000000000009</v>
      </c>
      <c r="F7" s="75">
        <v>35.79</v>
      </c>
      <c r="G7" s="93">
        <v>14.833</v>
      </c>
      <c r="H7" s="88" t="s">
        <v>72</v>
      </c>
      <c r="I7" s="82">
        <v>86.30000000000004</v>
      </c>
      <c r="J7" s="75">
        <v>87.55</v>
      </c>
      <c r="K7" s="75">
        <v>12.849999999999994</v>
      </c>
      <c r="L7" s="93">
        <v>18.135000000000002</v>
      </c>
      <c r="M7" s="74"/>
      <c r="O7" s="69"/>
    </row>
    <row r="8" spans="1:15" x14ac:dyDescent="0.25">
      <c r="A8" s="99" t="s">
        <v>84</v>
      </c>
      <c r="B8" s="102" t="s">
        <v>84</v>
      </c>
      <c r="C8" s="90" t="s">
        <v>72</v>
      </c>
      <c r="D8" s="82">
        <v>61.34</v>
      </c>
      <c r="E8" s="82">
        <v>63.4</v>
      </c>
      <c r="F8" s="75">
        <v>37.21</v>
      </c>
      <c r="G8" s="93">
        <v>14.484999999999999</v>
      </c>
      <c r="H8" s="88" t="s">
        <v>72</v>
      </c>
      <c r="I8" s="75">
        <v>86.24</v>
      </c>
      <c r="J8" s="75">
        <v>87.73</v>
      </c>
      <c r="K8" s="75">
        <v>11.97</v>
      </c>
      <c r="L8" s="93">
        <v>18.045999999999999</v>
      </c>
      <c r="O8" s="69"/>
    </row>
    <row r="9" spans="1:15" x14ac:dyDescent="0.25">
      <c r="A9" s="99" t="s">
        <v>84</v>
      </c>
      <c r="B9" s="102" t="s">
        <v>84</v>
      </c>
      <c r="C9" s="90" t="s">
        <v>72</v>
      </c>
      <c r="D9" s="82">
        <v>62.1</v>
      </c>
      <c r="E9" s="75">
        <v>63.89</v>
      </c>
      <c r="F9" s="75">
        <v>35.9</v>
      </c>
      <c r="G9" s="93">
        <v>14.452999999999999</v>
      </c>
      <c r="H9" s="88" t="s">
        <v>72</v>
      </c>
      <c r="I9" s="75">
        <v>86.96</v>
      </c>
      <c r="J9" s="75">
        <v>87.52</v>
      </c>
      <c r="K9" s="75">
        <v>12.38</v>
      </c>
      <c r="L9" s="93">
        <v>18.079999999999998</v>
      </c>
      <c r="O9" s="69"/>
    </row>
    <row r="10" spans="1:15" x14ac:dyDescent="0.25">
      <c r="A10" s="100">
        <v>200</v>
      </c>
      <c r="B10" s="103">
        <v>20</v>
      </c>
      <c r="C10" s="106">
        <v>4.4537230340986858</v>
      </c>
      <c r="D10" s="81">
        <v>59.140568099053212</v>
      </c>
      <c r="E10" s="81">
        <v>61.377588180210175</v>
      </c>
      <c r="F10" s="81">
        <v>38.622411819789818</v>
      </c>
      <c r="G10" s="107">
        <v>14.976000000000001</v>
      </c>
      <c r="H10" s="89">
        <v>5.0009902951078962</v>
      </c>
      <c r="I10" s="82">
        <v>86.792452830188722</v>
      </c>
      <c r="J10" s="82">
        <v>97.28969039924948</v>
      </c>
      <c r="K10" s="82">
        <v>2.7103096007505245</v>
      </c>
      <c r="L10" s="93">
        <v>18.263000000000002</v>
      </c>
      <c r="O10" s="69"/>
    </row>
    <row r="11" spans="1:15" x14ac:dyDescent="0.25">
      <c r="A11" s="100">
        <v>200</v>
      </c>
      <c r="B11" s="103">
        <v>20</v>
      </c>
      <c r="C11" s="92">
        <v>4.3031784841074572</v>
      </c>
      <c r="D11" s="82">
        <v>59.315278487480903</v>
      </c>
      <c r="E11" s="82">
        <v>61.430761369443069</v>
      </c>
      <c r="F11" s="82">
        <v>38.569238630556931</v>
      </c>
      <c r="G11" s="93">
        <v>14.808</v>
      </c>
      <c r="H11" s="89">
        <v>4.9363057324840502</v>
      </c>
      <c r="I11" s="82">
        <v>87.62439649226522</v>
      </c>
      <c r="J11" s="82">
        <v>88.639274805399609</v>
      </c>
      <c r="K11" s="82">
        <v>11.360725194600397</v>
      </c>
      <c r="L11" s="93">
        <v>18.329000000000001</v>
      </c>
    </row>
    <row r="12" spans="1:15" x14ac:dyDescent="0.25">
      <c r="A12" s="100">
        <v>200</v>
      </c>
      <c r="B12" s="103">
        <v>20</v>
      </c>
      <c r="C12" s="92">
        <v>4.2502387774595096</v>
      </c>
      <c r="D12" s="82">
        <v>59.331670822942606</v>
      </c>
      <c r="E12" s="82">
        <v>61.386533665835373</v>
      </c>
      <c r="F12" s="82">
        <v>38.613466334164634</v>
      </c>
      <c r="G12" s="93">
        <v>14.779</v>
      </c>
      <c r="H12" s="89">
        <v>4.7329006490264263</v>
      </c>
      <c r="I12" s="82">
        <v>87.422702022848839</v>
      </c>
      <c r="J12" s="82">
        <v>88.491772350906629</v>
      </c>
      <c r="K12" s="82">
        <v>11.508227649093371</v>
      </c>
      <c r="L12" s="93">
        <v>18.119</v>
      </c>
    </row>
    <row r="13" spans="1:15" x14ac:dyDescent="0.25">
      <c r="A13" s="100">
        <v>200</v>
      </c>
      <c r="B13" s="103">
        <v>40</v>
      </c>
      <c r="C13" s="92">
        <v>1.2455161418893044</v>
      </c>
      <c r="D13" s="82">
        <v>59.903137927555285</v>
      </c>
      <c r="E13" s="82">
        <v>62.07244475834932</v>
      </c>
      <c r="F13" s="82">
        <v>37.92755524165068</v>
      </c>
      <c r="G13" s="93">
        <v>14.414</v>
      </c>
      <c r="H13" s="89">
        <v>2.0012911555843336</v>
      </c>
      <c r="I13" s="82">
        <v>86.815358554488952</v>
      </c>
      <c r="J13" s="82">
        <v>87.944664031620562</v>
      </c>
      <c r="K13" s="82">
        <v>12.055335968379438</v>
      </c>
      <c r="L13" s="93">
        <v>19.073</v>
      </c>
    </row>
    <row r="14" spans="1:15" x14ac:dyDescent="0.25">
      <c r="A14" s="100">
        <v>200</v>
      </c>
      <c r="B14" s="103">
        <v>40</v>
      </c>
      <c r="C14" s="92">
        <v>1.3620774130327857</v>
      </c>
      <c r="D14" s="82">
        <v>59.566858732366398</v>
      </c>
      <c r="E14" s="82">
        <v>61.623286310351673</v>
      </c>
      <c r="F14" s="82">
        <v>38.376713689648327</v>
      </c>
      <c r="G14" s="93">
        <v>14.273</v>
      </c>
      <c r="H14" s="89">
        <v>1.8970189701897493</v>
      </c>
      <c r="I14" s="82">
        <v>87.292817679558013</v>
      </c>
      <c r="J14" s="82">
        <v>88.447119179163309</v>
      </c>
      <c r="K14" s="82">
        <v>11.552880820836682</v>
      </c>
      <c r="L14" s="93">
        <v>18.039000000000001</v>
      </c>
      <c r="O14" s="69"/>
    </row>
    <row r="15" spans="1:15" x14ac:dyDescent="0.25">
      <c r="A15" s="100">
        <v>200</v>
      </c>
      <c r="B15" s="103">
        <v>40</v>
      </c>
      <c r="C15" s="92">
        <v>1.2303149606298514</v>
      </c>
      <c r="D15" s="82">
        <v>59.770802192326819</v>
      </c>
      <c r="E15" s="82">
        <v>61.873442949676161</v>
      </c>
      <c r="F15" s="82">
        <v>38.126557050323846</v>
      </c>
      <c r="G15" s="93">
        <v>14.337</v>
      </c>
      <c r="H15" s="89">
        <v>1.7978190391983493</v>
      </c>
      <c r="I15" s="82">
        <v>87.515006002400909</v>
      </c>
      <c r="J15" s="82">
        <v>88.725490196078397</v>
      </c>
      <c r="K15" s="82">
        <v>11.274509803921601</v>
      </c>
      <c r="L15" s="93">
        <v>17.52</v>
      </c>
    </row>
    <row r="16" spans="1:15" x14ac:dyDescent="0.25">
      <c r="A16" s="100">
        <v>200</v>
      </c>
      <c r="B16" s="103">
        <v>60</v>
      </c>
      <c r="C16" s="92">
        <v>3.7571972284570232</v>
      </c>
      <c r="D16" s="82">
        <v>56.834313526667948</v>
      </c>
      <c r="E16" s="82">
        <v>59.531535185560678</v>
      </c>
      <c r="F16" s="82">
        <v>40.468464814439322</v>
      </c>
      <c r="G16" s="93">
        <v>14.643000000000001</v>
      </c>
      <c r="H16" s="89">
        <v>3.975915129504036</v>
      </c>
      <c r="I16" s="82">
        <v>86.652732158853368</v>
      </c>
      <c r="J16" s="82">
        <v>87.717726684582445</v>
      </c>
      <c r="K16" s="82">
        <v>12.282273315417559</v>
      </c>
      <c r="L16" s="93">
        <v>18.856000000000002</v>
      </c>
    </row>
    <row r="17" spans="1:12" x14ac:dyDescent="0.25">
      <c r="A17" s="100">
        <v>200</v>
      </c>
      <c r="B17" s="103">
        <v>60</v>
      </c>
      <c r="C17" s="92">
        <v>3.785549577248156</v>
      </c>
      <c r="D17" s="82">
        <v>57.219892150988642</v>
      </c>
      <c r="E17" s="82">
        <v>60.035949670461378</v>
      </c>
      <c r="F17" s="82">
        <v>39.964050329538622</v>
      </c>
      <c r="G17" s="93">
        <v>14.627000000000001</v>
      </c>
      <c r="H17" s="89">
        <v>4.0375403265226</v>
      </c>
      <c r="I17" s="82">
        <v>86.817440912795391</v>
      </c>
      <c r="J17" s="82">
        <v>87.795436022819914</v>
      </c>
      <c r="K17" s="82">
        <v>12.204563977180079</v>
      </c>
      <c r="L17" s="93">
        <v>18.613</v>
      </c>
    </row>
    <row r="18" spans="1:12" x14ac:dyDescent="0.25">
      <c r="A18" s="100">
        <v>200</v>
      </c>
      <c r="B18" s="103">
        <v>60</v>
      </c>
      <c r="C18" s="92">
        <v>3.6751023446222852</v>
      </c>
      <c r="D18" s="82">
        <v>57.4229691876751</v>
      </c>
      <c r="E18" s="82">
        <v>59.963295663092772</v>
      </c>
      <c r="F18" s="82">
        <v>40.036704336907228</v>
      </c>
      <c r="G18" s="93">
        <v>14.526999999999999</v>
      </c>
      <c r="H18" s="89">
        <v>3.7917925723754689</v>
      </c>
      <c r="I18" s="82">
        <v>87.031408308004046</v>
      </c>
      <c r="J18" s="82">
        <v>88.135764944275692</v>
      </c>
      <c r="K18" s="82">
        <v>11.864235055724302</v>
      </c>
      <c r="L18" s="93">
        <v>18.844999999999999</v>
      </c>
    </row>
    <row r="19" spans="1:12" x14ac:dyDescent="0.25">
      <c r="A19" s="100">
        <v>220</v>
      </c>
      <c r="B19" s="103">
        <v>20</v>
      </c>
      <c r="C19" s="92">
        <v>3.5368168648215828</v>
      </c>
      <c r="D19" s="82">
        <v>57.959606421543178</v>
      </c>
      <c r="E19" s="82">
        <v>60.455722423614709</v>
      </c>
      <c r="F19" s="82">
        <v>39.544277576385291</v>
      </c>
      <c r="G19" s="93">
        <v>14.891</v>
      </c>
      <c r="H19" s="89">
        <v>3.3197089024026072</v>
      </c>
      <c r="I19" s="82">
        <v>87.255104145184589</v>
      </c>
      <c r="J19" s="82">
        <v>88.224376160032961</v>
      </c>
      <c r="K19" s="82">
        <v>11.775623839967043</v>
      </c>
      <c r="L19" s="93">
        <v>18.783999999999999</v>
      </c>
    </row>
    <row r="20" spans="1:12" x14ac:dyDescent="0.25">
      <c r="A20" s="100">
        <v>220</v>
      </c>
      <c r="B20" s="103">
        <v>20</v>
      </c>
      <c r="C20" s="92">
        <v>3.54397524208852</v>
      </c>
      <c r="D20" s="82">
        <v>57.969364520803133</v>
      </c>
      <c r="E20" s="82">
        <v>60.380873525149958</v>
      </c>
      <c r="F20" s="82">
        <v>39.619126474850042</v>
      </c>
      <c r="G20" s="93">
        <v>14.372999999999999</v>
      </c>
      <c r="H20" s="89">
        <v>3.2450133968443167</v>
      </c>
      <c r="I20" s="82">
        <v>87.148717948718016</v>
      </c>
      <c r="J20" s="82">
        <v>88.071794871794978</v>
      </c>
      <c r="K20" s="82">
        <v>11.928205128205025</v>
      </c>
      <c r="L20" s="93">
        <v>18.489000000000001</v>
      </c>
    </row>
    <row r="21" spans="1:12" x14ac:dyDescent="0.25">
      <c r="A21" s="100">
        <v>220</v>
      </c>
      <c r="B21" s="103">
        <v>20</v>
      </c>
      <c r="C21" s="92">
        <v>3.5923972534579942</v>
      </c>
      <c r="D21" s="82">
        <v>58.133773740710183</v>
      </c>
      <c r="E21" s="82">
        <v>60.456234516928276</v>
      </c>
      <c r="F21" s="82">
        <v>39.543765483071731</v>
      </c>
      <c r="G21" s="93">
        <v>14.481</v>
      </c>
      <c r="H21" s="89">
        <v>3.4273792966421128</v>
      </c>
      <c r="I21" s="82">
        <v>87.233823680691273</v>
      </c>
      <c r="J21" s="82">
        <v>88.180228371566685</v>
      </c>
      <c r="K21" s="82">
        <v>11.819771628433323</v>
      </c>
      <c r="L21" s="93">
        <v>18.666</v>
      </c>
    </row>
    <row r="22" spans="1:12" x14ac:dyDescent="0.25">
      <c r="A22" s="100">
        <v>220</v>
      </c>
      <c r="B22" s="103">
        <v>40</v>
      </c>
      <c r="C22" s="92">
        <v>3.676763650857017</v>
      </c>
      <c r="D22" s="82">
        <v>56.729078307644507</v>
      </c>
      <c r="E22" s="82">
        <v>59.160028964518439</v>
      </c>
      <c r="F22" s="82">
        <v>40.839971035481568</v>
      </c>
      <c r="G22" s="93">
        <v>14.474</v>
      </c>
      <c r="H22" s="89">
        <v>3.623036649214586</v>
      </c>
      <c r="I22" s="82">
        <v>86.342894393741844</v>
      </c>
      <c r="J22" s="82">
        <v>87.059973924380756</v>
      </c>
      <c r="K22" s="82">
        <v>12.940026075619235</v>
      </c>
      <c r="L22" s="93">
        <v>18.716999999999999</v>
      </c>
    </row>
    <row r="23" spans="1:12" x14ac:dyDescent="0.25">
      <c r="A23" s="100">
        <v>220</v>
      </c>
      <c r="B23" s="103">
        <v>40</v>
      </c>
      <c r="C23" s="92">
        <v>3.652871621621546</v>
      </c>
      <c r="D23" s="82">
        <v>56.969099276791489</v>
      </c>
      <c r="E23" s="82">
        <v>59.346920885382424</v>
      </c>
      <c r="F23" s="82">
        <v>40.653079114617576</v>
      </c>
      <c r="G23" s="93">
        <v>14.428000000000001</v>
      </c>
      <c r="H23" s="89">
        <v>3.5004916420846093</v>
      </c>
      <c r="I23" s="82">
        <v>86.549826778072003</v>
      </c>
      <c r="J23" s="82">
        <v>87.222335439168461</v>
      </c>
      <c r="K23" s="82">
        <v>12.777664560831543</v>
      </c>
      <c r="L23" s="93">
        <v>18.97</v>
      </c>
    </row>
    <row r="24" spans="1:12" x14ac:dyDescent="0.25">
      <c r="A24" s="100">
        <v>220</v>
      </c>
      <c r="B24" s="103">
        <v>40</v>
      </c>
      <c r="C24" s="92">
        <v>3.6082474226804684</v>
      </c>
      <c r="D24" s="82">
        <v>57.219251336898424</v>
      </c>
      <c r="E24" s="82">
        <v>59.439007163757495</v>
      </c>
      <c r="F24" s="82">
        <v>40.560992836242505</v>
      </c>
      <c r="G24" s="93">
        <v>14.526</v>
      </c>
      <c r="H24" s="89">
        <v>3.6171284634760532</v>
      </c>
      <c r="I24" s="82">
        <v>86.587915534183452</v>
      </c>
      <c r="J24" s="82">
        <v>87.236044323646283</v>
      </c>
      <c r="K24" s="82">
        <v>12.763955676353719</v>
      </c>
      <c r="L24" s="93">
        <v>18.949000000000002</v>
      </c>
    </row>
    <row r="25" spans="1:12" x14ac:dyDescent="0.25">
      <c r="A25" s="100">
        <v>220</v>
      </c>
      <c r="B25" s="103">
        <v>60</v>
      </c>
      <c r="C25" s="92">
        <v>3.2648973460190698</v>
      </c>
      <c r="D25" s="82">
        <v>56.434413500362353</v>
      </c>
      <c r="E25" s="82">
        <v>58.484315146495504</v>
      </c>
      <c r="F25" s="82">
        <v>41.515684853504503</v>
      </c>
      <c r="G25" s="93">
        <v>14.176</v>
      </c>
      <c r="H25" s="89">
        <v>3.5404408098135756</v>
      </c>
      <c r="I25" s="82">
        <v>85.390818858560678</v>
      </c>
      <c r="J25" s="82">
        <v>86.259305210918001</v>
      </c>
      <c r="K25" s="82">
        <v>13.740694789082003</v>
      </c>
      <c r="L25" s="93">
        <v>19.172000000000001</v>
      </c>
    </row>
    <row r="26" spans="1:12" x14ac:dyDescent="0.25">
      <c r="A26" s="100">
        <v>220</v>
      </c>
      <c r="B26" s="103">
        <v>60</v>
      </c>
      <c r="C26" s="92">
        <v>3.3539628668396757</v>
      </c>
      <c r="D26" s="82">
        <v>56.672175170419379</v>
      </c>
      <c r="E26" s="82">
        <v>59.223300970873758</v>
      </c>
      <c r="F26" s="82">
        <v>40.776699029126242</v>
      </c>
      <c r="G26" s="93">
        <v>14.218</v>
      </c>
      <c r="H26" s="89">
        <v>3.4948371723589799</v>
      </c>
      <c r="I26" s="82">
        <v>85.52469135802464</v>
      </c>
      <c r="J26" s="82">
        <v>86.481481481481396</v>
      </c>
      <c r="K26" s="82">
        <v>13.51851851851861</v>
      </c>
      <c r="L26" s="93">
        <v>19.117000000000001</v>
      </c>
    </row>
    <row r="27" spans="1:12" x14ac:dyDescent="0.25">
      <c r="A27" s="100">
        <v>220</v>
      </c>
      <c r="B27" s="103">
        <v>60</v>
      </c>
      <c r="C27" s="92">
        <v>3.3858727378868103</v>
      </c>
      <c r="D27" s="82">
        <v>56.636455186304232</v>
      </c>
      <c r="E27" s="82">
        <v>58.882175226586163</v>
      </c>
      <c r="F27" s="82">
        <v>41.117824773413837</v>
      </c>
      <c r="G27" s="93">
        <v>14.489000000000001</v>
      </c>
      <c r="H27" s="89">
        <v>3.2331874253880448</v>
      </c>
      <c r="I27" s="82">
        <v>85.545389123059422</v>
      </c>
      <c r="J27" s="82">
        <v>86.295877454508044</v>
      </c>
      <c r="K27" s="82">
        <v>13.704122545491954</v>
      </c>
      <c r="L27" s="93">
        <v>19.132999999999999</v>
      </c>
    </row>
    <row r="28" spans="1:12" x14ac:dyDescent="0.25">
      <c r="A28" s="100">
        <v>240</v>
      </c>
      <c r="B28" s="103">
        <v>20</v>
      </c>
      <c r="C28" s="92">
        <v>3.9309587947720792</v>
      </c>
      <c r="D28" s="82">
        <v>59.071554678575126</v>
      </c>
      <c r="E28" s="82">
        <v>61.33554886281032</v>
      </c>
      <c r="F28" s="82">
        <v>38.664451137189673</v>
      </c>
      <c r="G28" s="93">
        <v>14.782</v>
      </c>
      <c r="H28" s="89">
        <v>4.2163882259346561</v>
      </c>
      <c r="I28" s="82">
        <v>87.416943521594689</v>
      </c>
      <c r="J28" s="82">
        <v>88.216362126245841</v>
      </c>
      <c r="K28" s="82">
        <v>11.783637873754163</v>
      </c>
      <c r="L28" s="93">
        <v>18.094999999999999</v>
      </c>
    </row>
    <row r="29" spans="1:12" x14ac:dyDescent="0.25">
      <c r="A29" s="100">
        <v>240</v>
      </c>
      <c r="B29" s="103">
        <v>20</v>
      </c>
      <c r="C29" s="92">
        <v>3.996033713435819</v>
      </c>
      <c r="D29" s="82">
        <v>59.027060524685048</v>
      </c>
      <c r="E29" s="82">
        <v>61.196033877298042</v>
      </c>
      <c r="F29" s="82">
        <v>38.803966122701958</v>
      </c>
      <c r="G29" s="93">
        <v>14.701000000000001</v>
      </c>
      <c r="H29" s="89">
        <v>4.1054839676356174</v>
      </c>
      <c r="I29" s="82">
        <v>87.354166666666714</v>
      </c>
      <c r="J29" s="82">
        <v>88.1770833333333</v>
      </c>
      <c r="K29" s="82">
        <v>11.822916666666694</v>
      </c>
      <c r="L29" s="93">
        <v>18.318999999999999</v>
      </c>
    </row>
    <row r="30" spans="1:12" x14ac:dyDescent="0.25">
      <c r="A30" s="100">
        <v>240</v>
      </c>
      <c r="B30" s="103">
        <v>20</v>
      </c>
      <c r="C30" s="92">
        <v>3.9060939060938549</v>
      </c>
      <c r="D30" s="82">
        <v>58.966628547666048</v>
      </c>
      <c r="E30" s="82">
        <v>61.097827216966415</v>
      </c>
      <c r="F30" s="82">
        <v>38.902172783033592</v>
      </c>
      <c r="G30" s="93">
        <v>14.566000000000001</v>
      </c>
      <c r="H30" s="89">
        <v>4.1641820711588204</v>
      </c>
      <c r="I30" s="82">
        <v>87.431297314113863</v>
      </c>
      <c r="J30" s="82">
        <v>88.157212485740928</v>
      </c>
      <c r="K30" s="82">
        <v>11.842787514259083</v>
      </c>
      <c r="L30" s="93">
        <v>17.754999999999999</v>
      </c>
    </row>
    <row r="31" spans="1:12" x14ac:dyDescent="0.25">
      <c r="A31" s="100">
        <v>240</v>
      </c>
      <c r="B31" s="103">
        <v>40</v>
      </c>
      <c r="C31" s="92">
        <v>1.3152650458349371</v>
      </c>
      <c r="D31" s="82">
        <v>56.058158319870799</v>
      </c>
      <c r="E31" s="82">
        <v>58.138126009693089</v>
      </c>
      <c r="F31" s="82">
        <v>41.861873990306911</v>
      </c>
      <c r="G31" s="93">
        <v>14.414</v>
      </c>
      <c r="H31" s="89">
        <v>1.973618962610491</v>
      </c>
      <c r="I31" s="82">
        <v>85.694050991501484</v>
      </c>
      <c r="J31" s="82">
        <v>86.8575475515986</v>
      </c>
      <c r="K31" s="82">
        <v>13.142452448401398</v>
      </c>
      <c r="L31" s="93">
        <v>18.725999999999999</v>
      </c>
    </row>
    <row r="32" spans="1:12" x14ac:dyDescent="0.25">
      <c r="A32" s="100">
        <v>240</v>
      </c>
      <c r="B32" s="103">
        <v>40</v>
      </c>
      <c r="C32" s="92">
        <v>1.3880626611143521</v>
      </c>
      <c r="D32" s="82">
        <v>56.213553187211019</v>
      </c>
      <c r="E32" s="82">
        <v>58.576312085260327</v>
      </c>
      <c r="F32" s="82">
        <v>41.423687914739673</v>
      </c>
      <c r="G32" s="93">
        <v>13.641</v>
      </c>
      <c r="H32" s="89">
        <v>2.0027899561579421</v>
      </c>
      <c r="I32" s="82">
        <v>85.846466700559148</v>
      </c>
      <c r="J32" s="82">
        <v>87.046263345195754</v>
      </c>
      <c r="K32" s="82">
        <v>12.953736654804251</v>
      </c>
      <c r="L32" s="93">
        <v>18.622</v>
      </c>
    </row>
    <row r="33" spans="1:12" x14ac:dyDescent="0.25">
      <c r="A33" s="100">
        <v>240</v>
      </c>
      <c r="B33" s="103">
        <v>40</v>
      </c>
      <c r="C33" s="92">
        <v>1.3976240391335857</v>
      </c>
      <c r="D33" s="82">
        <v>56.049407714893221</v>
      </c>
      <c r="E33" s="82">
        <v>58.357800951706032</v>
      </c>
      <c r="F33" s="82">
        <v>41.642199048293968</v>
      </c>
      <c r="G33" s="93">
        <v>13.87</v>
      </c>
      <c r="H33" s="89">
        <v>1.7761460607262496</v>
      </c>
      <c r="I33" s="82">
        <v>85.543994342862874</v>
      </c>
      <c r="J33" s="82">
        <v>86.665319729265619</v>
      </c>
      <c r="K33" s="82">
        <v>13.334680270734378</v>
      </c>
      <c r="L33" s="93">
        <v>18.199000000000002</v>
      </c>
    </row>
    <row r="34" spans="1:12" x14ac:dyDescent="0.25">
      <c r="A34" s="100">
        <v>240</v>
      </c>
      <c r="B34" s="103">
        <v>60</v>
      </c>
      <c r="C34" s="92">
        <v>0.81139916881047403</v>
      </c>
      <c r="D34" s="82">
        <v>55.207501995211395</v>
      </c>
      <c r="E34" s="82">
        <v>57.940941739824339</v>
      </c>
      <c r="F34" s="82">
        <v>42.059058260175668</v>
      </c>
      <c r="G34" s="93">
        <v>14.552</v>
      </c>
      <c r="H34" s="89">
        <v>1.4007550168884468</v>
      </c>
      <c r="I34" s="82">
        <v>83.748110831234214</v>
      </c>
      <c r="J34" s="82">
        <v>84.987405541561643</v>
      </c>
      <c r="K34" s="82">
        <v>15.012594458438356</v>
      </c>
      <c r="L34" s="93">
        <v>19.094000000000001</v>
      </c>
    </row>
    <row r="35" spans="1:12" x14ac:dyDescent="0.25">
      <c r="A35" s="100">
        <v>240</v>
      </c>
      <c r="B35" s="103">
        <v>60</v>
      </c>
      <c r="C35" s="92">
        <v>0.90488836431591169</v>
      </c>
      <c r="D35" s="82">
        <v>55.54342431761782</v>
      </c>
      <c r="E35" s="82">
        <v>58.362282878411811</v>
      </c>
      <c r="F35" s="82">
        <v>41.637717121588189</v>
      </c>
      <c r="G35" s="93">
        <v>14.112</v>
      </c>
      <c r="H35" s="89">
        <v>1.2760442627852249</v>
      </c>
      <c r="I35" s="82">
        <v>84.388569120468532</v>
      </c>
      <c r="J35" s="82">
        <v>85.691204685448866</v>
      </c>
      <c r="K35" s="82">
        <v>14.308795314551142</v>
      </c>
      <c r="L35" s="93">
        <v>19.195</v>
      </c>
    </row>
    <row r="36" spans="1:12" x14ac:dyDescent="0.25">
      <c r="A36" s="100">
        <v>240</v>
      </c>
      <c r="B36" s="103">
        <v>60</v>
      </c>
      <c r="C36" s="92">
        <v>0.89721862227099414</v>
      </c>
      <c r="D36" s="82">
        <v>55.245951111558298</v>
      </c>
      <c r="E36" s="82">
        <v>57.911678905542672</v>
      </c>
      <c r="F36" s="82">
        <v>42.088321094457328</v>
      </c>
      <c r="G36" s="93">
        <v>14.4</v>
      </c>
      <c r="H36" s="89">
        <v>1.4174485925335036</v>
      </c>
      <c r="I36" s="82">
        <v>85.71283920615636</v>
      </c>
      <c r="J36" s="82">
        <v>86.857027136492391</v>
      </c>
      <c r="K36" s="82">
        <v>13.142972863507612</v>
      </c>
      <c r="L36" s="93">
        <v>19.052</v>
      </c>
    </row>
    <row r="37" spans="1:12" x14ac:dyDescent="0.25">
      <c r="A37" s="100">
        <v>260</v>
      </c>
      <c r="B37" s="103">
        <v>20</v>
      </c>
      <c r="C37" s="92">
        <v>3.443498911537584</v>
      </c>
      <c r="D37" s="82">
        <v>58.157409305185496</v>
      </c>
      <c r="E37" s="82">
        <v>60.288993646238929</v>
      </c>
      <c r="F37" s="82">
        <v>39.711006353761071</v>
      </c>
      <c r="G37" s="93">
        <v>14.222</v>
      </c>
      <c r="H37" s="89">
        <v>1.6375545851529005</v>
      </c>
      <c r="I37" s="82">
        <v>54.172131974573666</v>
      </c>
      <c r="J37" s="82">
        <v>54.131772777721778</v>
      </c>
      <c r="K37" s="82">
        <v>45.868227222278222</v>
      </c>
      <c r="L37" s="93">
        <v>18.116</v>
      </c>
    </row>
    <row r="38" spans="1:12" x14ac:dyDescent="0.25">
      <c r="A38" s="100">
        <v>260</v>
      </c>
      <c r="B38" s="103">
        <v>20</v>
      </c>
      <c r="C38" s="92">
        <v>3.6287508722959263</v>
      </c>
      <c r="D38" s="82">
        <v>58.166959760008353</v>
      </c>
      <c r="E38" s="82">
        <v>60.266887348712082</v>
      </c>
      <c r="F38" s="82">
        <v>39.733112651287925</v>
      </c>
      <c r="G38" s="93">
        <v>14.381</v>
      </c>
      <c r="H38" s="89">
        <v>1.883612570635482</v>
      </c>
      <c r="I38" s="82">
        <v>58.876427200161693</v>
      </c>
      <c r="J38" s="82">
        <v>58.876427200161707</v>
      </c>
      <c r="K38" s="82">
        <v>41.1235727998383</v>
      </c>
      <c r="L38" s="93">
        <v>18.141999999999999</v>
      </c>
    </row>
    <row r="39" spans="1:12" x14ac:dyDescent="0.25">
      <c r="A39" s="100">
        <v>260</v>
      </c>
      <c r="B39" s="103">
        <v>20</v>
      </c>
      <c r="C39" s="92">
        <v>3.2376237623762556</v>
      </c>
      <c r="D39" s="82">
        <v>58.385347385654264</v>
      </c>
      <c r="E39" s="82">
        <v>60.493195538729047</v>
      </c>
      <c r="F39" s="82">
        <v>39.506804461270946</v>
      </c>
      <c r="G39" s="93">
        <v>14.292</v>
      </c>
      <c r="H39" s="89">
        <v>1.8928073321378889</v>
      </c>
      <c r="I39" s="82">
        <v>55.980909829407125</v>
      </c>
      <c r="J39" s="82">
        <v>56.051990251827746</v>
      </c>
      <c r="K39" s="82">
        <v>43.948009748172254</v>
      </c>
      <c r="L39" s="93">
        <v>18.484000000000002</v>
      </c>
    </row>
    <row r="40" spans="1:12" x14ac:dyDescent="0.25">
      <c r="A40" s="100">
        <v>260</v>
      </c>
      <c r="B40" s="103">
        <v>40</v>
      </c>
      <c r="C40" s="92">
        <v>1.2298770122989215</v>
      </c>
      <c r="D40" s="82">
        <v>54.1708847944928</v>
      </c>
      <c r="E40" s="82">
        <v>57.056084227576356</v>
      </c>
      <c r="F40" s="82">
        <v>42.943915772423644</v>
      </c>
      <c r="G40" s="93">
        <v>13.895</v>
      </c>
      <c r="H40" s="89">
        <v>2.2634360354970964</v>
      </c>
      <c r="I40" s="82">
        <v>80.187716792491287</v>
      </c>
      <c r="J40" s="82">
        <v>81.534380738624662</v>
      </c>
      <c r="K40" s="82">
        <v>18.465619261375327</v>
      </c>
      <c r="L40" s="93">
        <v>19.760000000000002</v>
      </c>
    </row>
    <row r="41" spans="1:12" x14ac:dyDescent="0.25">
      <c r="A41" s="100">
        <v>260</v>
      </c>
      <c r="B41" s="103">
        <v>40</v>
      </c>
      <c r="C41" s="92">
        <v>1.1185903781429734</v>
      </c>
      <c r="D41" s="82">
        <v>54.640104114526011</v>
      </c>
      <c r="E41" s="82">
        <v>57.313044348783706</v>
      </c>
      <c r="F41" s="82">
        <v>42.686955651216302</v>
      </c>
      <c r="G41" s="93">
        <v>13.933</v>
      </c>
      <c r="H41" s="89">
        <v>2.2883295194507687</v>
      </c>
      <c r="I41" s="82">
        <v>80.276957539965238</v>
      </c>
      <c r="J41" s="82">
        <v>81.661745239792168</v>
      </c>
      <c r="K41" s="82">
        <v>18.338254760207832</v>
      </c>
      <c r="L41" s="93">
        <v>19.88</v>
      </c>
    </row>
    <row r="42" spans="1:12" x14ac:dyDescent="0.25">
      <c r="A42" s="100">
        <v>260</v>
      </c>
      <c r="B42" s="103">
        <v>40</v>
      </c>
      <c r="C42" s="92">
        <v>1.1494252873562834</v>
      </c>
      <c r="D42" s="82">
        <v>56.665998396150627</v>
      </c>
      <c r="E42" s="82">
        <v>59.332397754610945</v>
      </c>
      <c r="F42" s="82">
        <v>40.667602245389048</v>
      </c>
      <c r="G42" s="93">
        <v>14.31</v>
      </c>
      <c r="H42" s="89">
        <v>2.3400473933650869</v>
      </c>
      <c r="I42" s="82">
        <v>80.184005661712661</v>
      </c>
      <c r="J42" s="82">
        <v>81.498331816803145</v>
      </c>
      <c r="K42" s="82">
        <v>18.501668183196852</v>
      </c>
      <c r="L42" s="93">
        <v>19.727</v>
      </c>
    </row>
    <row r="43" spans="1:12" x14ac:dyDescent="0.25">
      <c r="A43" s="100">
        <v>260</v>
      </c>
      <c r="B43" s="103">
        <v>60</v>
      </c>
      <c r="C43" s="92">
        <v>2.4453538277274678</v>
      </c>
      <c r="D43" s="82">
        <v>55.995498260691654</v>
      </c>
      <c r="E43" s="82">
        <v>58.215674237773626</v>
      </c>
      <c r="F43" s="82">
        <v>41.784325762226374</v>
      </c>
      <c r="G43" s="93">
        <v>14.22</v>
      </c>
      <c r="H43" s="89">
        <v>2.980329823167037</v>
      </c>
      <c r="I43" s="82">
        <v>84.589391767356204</v>
      </c>
      <c r="J43" s="82">
        <v>85.787425762850717</v>
      </c>
      <c r="K43" s="82">
        <v>14.212574237149282</v>
      </c>
      <c r="L43" s="93">
        <v>19.164999999999999</v>
      </c>
    </row>
    <row r="44" spans="1:12" x14ac:dyDescent="0.25">
      <c r="A44" s="100">
        <v>260</v>
      </c>
      <c r="B44" s="103">
        <v>60</v>
      </c>
      <c r="C44" s="92">
        <v>2.5057174107586668</v>
      </c>
      <c r="D44" s="82">
        <v>56.022437531871418</v>
      </c>
      <c r="E44" s="82">
        <v>58.306986231514557</v>
      </c>
      <c r="F44" s="82">
        <v>41.693013768485436</v>
      </c>
      <c r="G44" s="93">
        <v>14.157999999999999</v>
      </c>
      <c r="H44" s="89">
        <v>2.8936676246159396</v>
      </c>
      <c r="I44" s="82">
        <v>85.049494846412941</v>
      </c>
      <c r="J44" s="82">
        <v>86.192468619246782</v>
      </c>
      <c r="K44" s="82">
        <v>13.807531380753217</v>
      </c>
      <c r="L44" s="93">
        <v>19.195</v>
      </c>
    </row>
    <row r="45" spans="1:12" x14ac:dyDescent="0.25">
      <c r="A45" s="100">
        <v>260</v>
      </c>
      <c r="B45" s="103">
        <v>60</v>
      </c>
      <c r="C45" s="92">
        <v>2.4982581865233531</v>
      </c>
      <c r="D45" s="82">
        <v>55.767660269497824</v>
      </c>
      <c r="E45" s="82">
        <v>57.94201714985698</v>
      </c>
      <c r="F45" s="82">
        <v>42.05798285014302</v>
      </c>
      <c r="G45" s="93">
        <v>14.202999999999999</v>
      </c>
      <c r="H45" s="89">
        <v>2.94793644448891</v>
      </c>
      <c r="I45" s="82">
        <v>85.070016474464438</v>
      </c>
      <c r="J45" s="82">
        <v>86.182042833607923</v>
      </c>
      <c r="K45" s="82">
        <v>13.817957166392084</v>
      </c>
      <c r="L45" s="93">
        <v>19.312000000000001</v>
      </c>
    </row>
    <row r="46" spans="1:12" x14ac:dyDescent="0.25">
      <c r="A46" s="100">
        <v>280</v>
      </c>
      <c r="B46" s="103">
        <v>20</v>
      </c>
      <c r="C46" s="92">
        <v>2.4494248314162097</v>
      </c>
      <c r="D46" s="82">
        <v>53.918877706617771</v>
      </c>
      <c r="E46" s="82">
        <v>56.460302937887505</v>
      </c>
      <c r="F46" s="82">
        <v>43.539697062112495</v>
      </c>
      <c r="G46" s="93">
        <v>14.058999999999999</v>
      </c>
      <c r="H46" s="89">
        <v>4.0027880115503764</v>
      </c>
      <c r="I46" s="82">
        <v>80.676278394357325</v>
      </c>
      <c r="J46" s="82">
        <v>81.796494139612122</v>
      </c>
      <c r="K46" s="82">
        <v>18.203505860387875</v>
      </c>
      <c r="L46" s="93">
        <v>20.396999999999998</v>
      </c>
    </row>
    <row r="47" spans="1:12" x14ac:dyDescent="0.25">
      <c r="A47" s="100">
        <v>280</v>
      </c>
      <c r="B47" s="103">
        <v>20</v>
      </c>
      <c r="C47" s="92">
        <v>2.3258125434847963</v>
      </c>
      <c r="D47" s="82">
        <v>54.452019945049379</v>
      </c>
      <c r="E47" s="82">
        <v>56.934975068688317</v>
      </c>
      <c r="F47" s="82">
        <v>43.065024931311676</v>
      </c>
      <c r="G47" s="93">
        <v>13.968999999999999</v>
      </c>
      <c r="H47" s="89">
        <v>4.0595940405958935</v>
      </c>
      <c r="I47" s="82">
        <v>80.969254820218978</v>
      </c>
      <c r="J47" s="82">
        <v>82.199062011464321</v>
      </c>
      <c r="K47" s="82">
        <v>17.800937988535676</v>
      </c>
      <c r="L47" s="93">
        <v>20.373000000000001</v>
      </c>
    </row>
    <row r="48" spans="1:12" x14ac:dyDescent="0.25">
      <c r="A48" s="100">
        <v>280</v>
      </c>
      <c r="B48" s="103">
        <v>20</v>
      </c>
      <c r="C48" s="92">
        <v>2.3873470605788452</v>
      </c>
      <c r="D48" s="82">
        <v>54.162845205339927</v>
      </c>
      <c r="E48" s="82">
        <v>56.659533272189996</v>
      </c>
      <c r="F48" s="82">
        <v>43.340466727810004</v>
      </c>
      <c r="G48" s="93">
        <v>13.952999999999999</v>
      </c>
      <c r="H48" s="89">
        <v>3.9289988033506704</v>
      </c>
      <c r="I48" s="82">
        <v>81.035914469586828</v>
      </c>
      <c r="J48" s="82">
        <v>82.208843678638132</v>
      </c>
      <c r="K48" s="82">
        <v>17.791156321361864</v>
      </c>
      <c r="L48" s="93">
        <v>19.875</v>
      </c>
    </row>
    <row r="49" spans="1:12" x14ac:dyDescent="0.25">
      <c r="A49" s="100">
        <v>280</v>
      </c>
      <c r="B49" s="103">
        <v>40</v>
      </c>
      <c r="C49" s="92">
        <v>2.7167399121053544</v>
      </c>
      <c r="D49" s="82">
        <v>49.887063655030886</v>
      </c>
      <c r="E49" s="82">
        <v>52.24845995893228</v>
      </c>
      <c r="F49" s="82">
        <v>47.751540041067713</v>
      </c>
      <c r="G49" s="93">
        <v>12.737</v>
      </c>
      <c r="H49" s="89">
        <v>4.6497705048892266</v>
      </c>
      <c r="I49" s="82">
        <v>75.554625366262087</v>
      </c>
      <c r="J49" s="82">
        <v>77.270824612808852</v>
      </c>
      <c r="K49" s="82">
        <v>22.729175387191145</v>
      </c>
      <c r="L49" s="93">
        <v>20.021999999999998</v>
      </c>
    </row>
    <row r="50" spans="1:12" x14ac:dyDescent="0.25">
      <c r="A50" s="100">
        <v>280</v>
      </c>
      <c r="B50" s="103">
        <v>40</v>
      </c>
      <c r="C50" s="92">
        <v>2.6660009985022408</v>
      </c>
      <c r="D50" s="82">
        <v>49.774312679524073</v>
      </c>
      <c r="E50" s="82">
        <v>52.328682806729532</v>
      </c>
      <c r="F50" s="82">
        <v>47.671317193270468</v>
      </c>
      <c r="G50" s="93">
        <v>13.085000000000001</v>
      </c>
      <c r="H50" s="89">
        <v>4.7695230476953059</v>
      </c>
      <c r="I50" s="82">
        <v>76.007979840403124</v>
      </c>
      <c r="J50" s="82">
        <v>77.456950860982701</v>
      </c>
      <c r="K50" s="82">
        <v>22.543049139017302</v>
      </c>
      <c r="L50" s="93">
        <v>19.847000000000001</v>
      </c>
    </row>
    <row r="51" spans="1:12" x14ac:dyDescent="0.25">
      <c r="A51" s="100">
        <v>280</v>
      </c>
      <c r="B51" s="103">
        <v>40</v>
      </c>
      <c r="C51" s="92">
        <v>2.5863790693029785</v>
      </c>
      <c r="D51" s="82">
        <v>49.605330599692479</v>
      </c>
      <c r="E51" s="82">
        <v>52.19887237314196</v>
      </c>
      <c r="F51" s="82">
        <v>47.801127626858047</v>
      </c>
      <c r="G51" s="93">
        <v>12.257</v>
      </c>
      <c r="H51" s="89">
        <v>4.6084788029925816</v>
      </c>
      <c r="I51" s="82">
        <v>74.788246366202955</v>
      </c>
      <c r="J51" s="82">
        <v>76.283593014744255</v>
      </c>
      <c r="K51" s="82">
        <v>23.716406985255738</v>
      </c>
      <c r="L51" s="93">
        <v>19.393000000000001</v>
      </c>
    </row>
    <row r="52" spans="1:12" x14ac:dyDescent="0.25">
      <c r="A52" s="100">
        <v>280</v>
      </c>
      <c r="B52" s="103">
        <v>60</v>
      </c>
      <c r="C52" s="92">
        <v>3.408636545381897</v>
      </c>
      <c r="D52" s="82">
        <v>46.838455966056195</v>
      </c>
      <c r="E52" s="82">
        <v>49.425644209872665</v>
      </c>
      <c r="F52" s="82">
        <v>50.574355790127335</v>
      </c>
      <c r="G52" s="93">
        <v>11.51</v>
      </c>
      <c r="H52" s="89">
        <v>4.1525254541825491</v>
      </c>
      <c r="I52" s="82">
        <v>71.839200166632054</v>
      </c>
      <c r="J52" s="82">
        <v>73.401374713601314</v>
      </c>
      <c r="K52" s="82">
        <v>26.598625286398693</v>
      </c>
      <c r="L52" s="93">
        <v>18.655999999999999</v>
      </c>
    </row>
    <row r="53" spans="1:12" x14ac:dyDescent="0.25">
      <c r="A53" s="100">
        <v>280</v>
      </c>
      <c r="B53" s="103">
        <v>60</v>
      </c>
      <c r="C53" s="92">
        <v>3.0448237995407736</v>
      </c>
      <c r="D53" s="82">
        <v>47.281713344316337</v>
      </c>
      <c r="E53" s="82">
        <v>50.020593080724915</v>
      </c>
      <c r="F53" s="82">
        <v>49.979406919275085</v>
      </c>
      <c r="G53" s="93">
        <v>12.196</v>
      </c>
      <c r="H53" s="89">
        <v>4.3075082261442379</v>
      </c>
      <c r="I53" s="82">
        <v>73.022819631134851</v>
      </c>
      <c r="J53" s="82">
        <v>74.690007293946152</v>
      </c>
      <c r="K53" s="82">
        <v>25.309992706053851</v>
      </c>
      <c r="L53" s="93">
        <v>18.384</v>
      </c>
    </row>
    <row r="54" spans="1:12" x14ac:dyDescent="0.25">
      <c r="A54" s="100">
        <v>280</v>
      </c>
      <c r="B54" s="103">
        <v>60</v>
      </c>
      <c r="C54" s="92">
        <v>2.8077537969624542</v>
      </c>
      <c r="D54" s="82">
        <v>47.609746067646661</v>
      </c>
      <c r="E54" s="82">
        <v>50.426647476097372</v>
      </c>
      <c r="F54" s="82">
        <v>49.573352523902621</v>
      </c>
      <c r="G54" s="93">
        <v>11.946</v>
      </c>
      <c r="H54" s="89">
        <v>4.1873387576899548</v>
      </c>
      <c r="I54" s="82">
        <v>71.05426677713335</v>
      </c>
      <c r="J54" s="82">
        <v>72.876967688483958</v>
      </c>
      <c r="K54" s="82">
        <v>27.123032311516038</v>
      </c>
      <c r="L54" s="93">
        <v>18.504999999999999</v>
      </c>
    </row>
    <row r="55" spans="1:12" x14ac:dyDescent="0.25">
      <c r="A55" s="100">
        <v>300</v>
      </c>
      <c r="B55" s="103">
        <v>20</v>
      </c>
      <c r="C55" s="92">
        <v>1.3496932515336149</v>
      </c>
      <c r="D55" s="82">
        <v>52.143130501339385</v>
      </c>
      <c r="E55" s="82">
        <v>55.08036739380028</v>
      </c>
      <c r="F55" s="82">
        <v>44.91963260619972</v>
      </c>
      <c r="G55" s="93">
        <v>13.462</v>
      </c>
      <c r="H55" s="89">
        <v>3.191072826938004</v>
      </c>
      <c r="I55" s="82">
        <v>78.099089989888824</v>
      </c>
      <c r="J55" s="82">
        <v>79.565217391304387</v>
      </c>
      <c r="K55" s="82">
        <v>20.43478260869561</v>
      </c>
      <c r="L55" s="93">
        <v>19.707999999999998</v>
      </c>
    </row>
    <row r="56" spans="1:12" x14ac:dyDescent="0.25">
      <c r="A56" s="100">
        <v>300</v>
      </c>
      <c r="B56" s="103">
        <v>20</v>
      </c>
      <c r="C56" s="92">
        <v>1.8174749732725068</v>
      </c>
      <c r="D56" s="82">
        <v>51.969906949119057</v>
      </c>
      <c r="E56" s="82">
        <v>54.801029499109063</v>
      </c>
      <c r="F56" s="82">
        <v>45.198970500890937</v>
      </c>
      <c r="G56" s="93">
        <v>13.734999999999999</v>
      </c>
      <c r="H56" s="89">
        <v>3.3929613066304052</v>
      </c>
      <c r="I56" s="82">
        <v>78.222803663077372</v>
      </c>
      <c r="J56" s="82">
        <v>79.742376974942161</v>
      </c>
      <c r="K56" s="82">
        <v>20.257623025057836</v>
      </c>
      <c r="L56" s="93">
        <v>19.367000000000001</v>
      </c>
    </row>
    <row r="57" spans="1:12" x14ac:dyDescent="0.25">
      <c r="A57" s="100">
        <v>300</v>
      </c>
      <c r="B57" s="103">
        <v>20</v>
      </c>
      <c r="C57" s="92">
        <v>1.7530190884299679</v>
      </c>
      <c r="D57" s="82">
        <v>51.804123711340225</v>
      </c>
      <c r="E57" s="82">
        <v>54.718477398889867</v>
      </c>
      <c r="F57" s="82">
        <v>45.281522601110133</v>
      </c>
      <c r="G57" s="93">
        <v>13.115</v>
      </c>
      <c r="H57" s="89">
        <v>3.1037540644397921</v>
      </c>
      <c r="I57" s="82">
        <v>78.523489932885909</v>
      </c>
      <c r="J57" s="82">
        <v>80.069147854382777</v>
      </c>
      <c r="K57" s="82">
        <v>19.930852145617227</v>
      </c>
      <c r="L57" s="93">
        <v>19.757999999999999</v>
      </c>
    </row>
    <row r="58" spans="1:12" x14ac:dyDescent="0.25">
      <c r="A58" s="100">
        <v>300</v>
      </c>
      <c r="B58" s="103">
        <v>40</v>
      </c>
      <c r="C58" s="92">
        <v>2.1358267716536359</v>
      </c>
      <c r="D58" s="82">
        <v>48.918837373026271</v>
      </c>
      <c r="E58" s="82">
        <v>51.724831539776638</v>
      </c>
      <c r="F58" s="82">
        <v>48.275168460223362</v>
      </c>
      <c r="G58" s="93">
        <v>12.907</v>
      </c>
      <c r="H58" s="89">
        <v>4.1275234859084273</v>
      </c>
      <c r="I58" s="82">
        <v>76.806004378192398</v>
      </c>
      <c r="J58" s="82">
        <v>78.056916501615774</v>
      </c>
      <c r="K58" s="82">
        <v>21.94308349838423</v>
      </c>
      <c r="L58" s="93">
        <v>19.946000000000002</v>
      </c>
    </row>
    <row r="59" spans="1:12" x14ac:dyDescent="0.25">
      <c r="A59" s="100">
        <v>300</v>
      </c>
      <c r="B59" s="103">
        <v>40</v>
      </c>
      <c r="C59" s="92">
        <v>2.0682730923694761</v>
      </c>
      <c r="D59" s="82">
        <v>48.94402296493746</v>
      </c>
      <c r="E59" s="82">
        <v>52.081197457453335</v>
      </c>
      <c r="F59" s="82">
        <v>47.918802542546665</v>
      </c>
      <c r="G59" s="93">
        <v>12.24</v>
      </c>
      <c r="H59" s="89">
        <v>4.0926332601318025</v>
      </c>
      <c r="I59" s="82">
        <v>77.341798501249045</v>
      </c>
      <c r="J59" s="82">
        <v>78.465861781848517</v>
      </c>
      <c r="K59" s="82">
        <v>21.53413821815148</v>
      </c>
      <c r="L59" s="93">
        <v>20.068999999999999</v>
      </c>
    </row>
    <row r="60" spans="1:12" x14ac:dyDescent="0.25">
      <c r="A60" s="100">
        <v>300</v>
      </c>
      <c r="B60" s="103">
        <v>40</v>
      </c>
      <c r="C60" s="92">
        <v>2.1373122290553792</v>
      </c>
      <c r="D60" s="82">
        <v>49.129494179458142</v>
      </c>
      <c r="E60" s="82">
        <v>52.034614195941089</v>
      </c>
      <c r="F60" s="82">
        <v>47.965385804058911</v>
      </c>
      <c r="G60" s="93">
        <v>12.000999999999999</v>
      </c>
      <c r="H60" s="89">
        <v>4.022297518854467</v>
      </c>
      <c r="I60" s="82">
        <v>76.221387085753307</v>
      </c>
      <c r="J60" s="82">
        <v>77.565197585696481</v>
      </c>
      <c r="K60" s="82">
        <v>22.434802414303519</v>
      </c>
      <c r="L60" s="93">
        <v>19.873000000000001</v>
      </c>
    </row>
    <row r="61" spans="1:12" x14ac:dyDescent="0.25">
      <c r="A61" s="100">
        <v>300</v>
      </c>
      <c r="B61" s="103">
        <v>60</v>
      </c>
      <c r="C61" s="92">
        <v>1.676706827309252</v>
      </c>
      <c r="D61" s="82">
        <v>48.05473297253149</v>
      </c>
      <c r="E61" s="82">
        <v>51.210047993464713</v>
      </c>
      <c r="F61" s="82">
        <v>48.789952006535287</v>
      </c>
      <c r="G61" s="93">
        <v>12.446999999999999</v>
      </c>
      <c r="H61" s="89">
        <v>3.0776942355890995</v>
      </c>
      <c r="I61" s="82">
        <v>74.462143152668574</v>
      </c>
      <c r="J61" s="82">
        <v>76.003309888291312</v>
      </c>
      <c r="K61" s="82">
        <v>23.996690111708681</v>
      </c>
      <c r="L61" s="93">
        <v>19.369</v>
      </c>
    </row>
    <row r="62" spans="1:12" x14ac:dyDescent="0.25">
      <c r="A62" s="100">
        <v>300</v>
      </c>
      <c r="B62" s="103">
        <v>60</v>
      </c>
      <c r="C62" s="92">
        <v>1.766606097314765</v>
      </c>
      <c r="D62" s="82">
        <v>48.145103278183157</v>
      </c>
      <c r="E62" s="82">
        <v>51.06361113965675</v>
      </c>
      <c r="F62" s="82">
        <v>48.93638886034325</v>
      </c>
      <c r="G62" s="93">
        <v>12.606999999999999</v>
      </c>
      <c r="H62" s="89">
        <v>3.1296870312968594</v>
      </c>
      <c r="I62" s="82">
        <v>74.112303881090014</v>
      </c>
      <c r="J62" s="82">
        <v>75.588356729975288</v>
      </c>
      <c r="K62" s="82">
        <v>24.411643270024726</v>
      </c>
      <c r="L62" s="93">
        <v>19.518999999999998</v>
      </c>
    </row>
    <row r="63" spans="1:12" ht="15.75" thickBot="1" x14ac:dyDescent="0.3">
      <c r="A63" s="101">
        <v>300</v>
      </c>
      <c r="B63" s="104">
        <v>60</v>
      </c>
      <c r="C63" s="94">
        <v>1.6891212547757817</v>
      </c>
      <c r="D63" s="95">
        <v>47.954591941092204</v>
      </c>
      <c r="E63" s="95">
        <v>51.00224994886473</v>
      </c>
      <c r="F63" s="95">
        <v>48.99775005113527</v>
      </c>
      <c r="G63" s="96">
        <v>12.375999999999999</v>
      </c>
      <c r="H63" s="105">
        <v>3.2665330661323018</v>
      </c>
      <c r="I63" s="95">
        <v>75.181272011601308</v>
      </c>
      <c r="J63" s="95">
        <v>76.56929770043503</v>
      </c>
      <c r="K63" s="95">
        <v>23.43070229956497</v>
      </c>
      <c r="L63" s="96">
        <v>17.86</v>
      </c>
    </row>
    <row r="67" spans="3:3" x14ac:dyDescent="0.25">
      <c r="C67" s="65"/>
    </row>
    <row r="68" spans="3:3" x14ac:dyDescent="0.25">
      <c r="C68" s="65"/>
    </row>
    <row r="69" spans="3:3" x14ac:dyDescent="0.25">
      <c r="C69" s="65"/>
    </row>
    <row r="70" spans="3:3" x14ac:dyDescent="0.25">
      <c r="C70" s="65"/>
    </row>
    <row r="71" spans="3:3" x14ac:dyDescent="0.25">
      <c r="C71" s="65"/>
    </row>
    <row r="72" spans="3:3" x14ac:dyDescent="0.25">
      <c r="C72" s="65"/>
    </row>
    <row r="73" spans="3:3" x14ac:dyDescent="0.25">
      <c r="C73" s="65"/>
    </row>
    <row r="74" spans="3:3" x14ac:dyDescent="0.25">
      <c r="C74" s="65"/>
    </row>
    <row r="75" spans="3:3" x14ac:dyDescent="0.25">
      <c r="C75" s="65"/>
    </row>
    <row r="76" spans="3:3" x14ac:dyDescent="0.25">
      <c r="C76" s="65"/>
    </row>
    <row r="77" spans="3:3" x14ac:dyDescent="0.25">
      <c r="C77" s="65"/>
    </row>
    <row r="78" spans="3:3" x14ac:dyDescent="0.25">
      <c r="C78" s="65"/>
    </row>
    <row r="79" spans="3:3" x14ac:dyDescent="0.25">
      <c r="C79" s="65"/>
    </row>
    <row r="80" spans="3:3" x14ac:dyDescent="0.25">
      <c r="C80" s="65"/>
    </row>
    <row r="81" spans="3:3" x14ac:dyDescent="0.25">
      <c r="C81" s="65"/>
    </row>
    <row r="82" spans="3:3" x14ac:dyDescent="0.25">
      <c r="C82" s="65"/>
    </row>
    <row r="83" spans="3:3" x14ac:dyDescent="0.25">
      <c r="C83" s="65"/>
    </row>
    <row r="84" spans="3:3" x14ac:dyDescent="0.25">
      <c r="C84" s="65"/>
    </row>
    <row r="85" spans="3:3" x14ac:dyDescent="0.25">
      <c r="C85" s="65"/>
    </row>
    <row r="86" spans="3:3" x14ac:dyDescent="0.25">
      <c r="C86" s="65"/>
    </row>
    <row r="87" spans="3:3" x14ac:dyDescent="0.25">
      <c r="C87" s="65"/>
    </row>
    <row r="88" spans="3:3" x14ac:dyDescent="0.25">
      <c r="C88" s="65"/>
    </row>
    <row r="89" spans="3:3" x14ac:dyDescent="0.25">
      <c r="C89" s="65"/>
    </row>
    <row r="90" spans="3:3" x14ac:dyDescent="0.25">
      <c r="C90" s="65"/>
    </row>
    <row r="91" spans="3:3" x14ac:dyDescent="0.25">
      <c r="C91" s="65"/>
    </row>
    <row r="92" spans="3:3" x14ac:dyDescent="0.25">
      <c r="C92" s="65"/>
    </row>
    <row r="93" spans="3:3" x14ac:dyDescent="0.25">
      <c r="C93" s="65"/>
    </row>
    <row r="94" spans="3:3" x14ac:dyDescent="0.25">
      <c r="C94" s="65"/>
    </row>
    <row r="95" spans="3:3" x14ac:dyDescent="0.25">
      <c r="C95" s="65"/>
    </row>
    <row r="96" spans="3:3" x14ac:dyDescent="0.25">
      <c r="C96" s="65"/>
    </row>
    <row r="97" spans="3:3" x14ac:dyDescent="0.25">
      <c r="C97" s="65"/>
    </row>
    <row r="98" spans="3:3" x14ac:dyDescent="0.25">
      <c r="C98" s="65"/>
    </row>
    <row r="99" spans="3:3" x14ac:dyDescent="0.25">
      <c r="C99" s="65"/>
    </row>
    <row r="100" spans="3:3" x14ac:dyDescent="0.25">
      <c r="C100" s="65"/>
    </row>
    <row r="101" spans="3:3" x14ac:dyDescent="0.25">
      <c r="C101" s="65"/>
    </row>
    <row r="102" spans="3:3" x14ac:dyDescent="0.25">
      <c r="C102" s="65"/>
    </row>
    <row r="103" spans="3:3" x14ac:dyDescent="0.25">
      <c r="C103" s="65"/>
    </row>
    <row r="104" spans="3:3" x14ac:dyDescent="0.25">
      <c r="C104" s="65"/>
    </row>
    <row r="105" spans="3:3" x14ac:dyDescent="0.25">
      <c r="C105" s="65"/>
    </row>
    <row r="106" spans="3:3" x14ac:dyDescent="0.25">
      <c r="C106" s="65"/>
    </row>
    <row r="107" spans="3:3" x14ac:dyDescent="0.25">
      <c r="C107" s="65"/>
    </row>
    <row r="108" spans="3:3" x14ac:dyDescent="0.25">
      <c r="C108" s="65"/>
    </row>
    <row r="109" spans="3:3" x14ac:dyDescent="0.25">
      <c r="C109" s="65"/>
    </row>
    <row r="110" spans="3:3" x14ac:dyDescent="0.25">
      <c r="C110" s="65"/>
    </row>
    <row r="111" spans="3:3" x14ac:dyDescent="0.25">
      <c r="C111" s="65"/>
    </row>
    <row r="112" spans="3:3" x14ac:dyDescent="0.25">
      <c r="C112" s="65"/>
    </row>
    <row r="113" spans="3:3" x14ac:dyDescent="0.25">
      <c r="C113" s="65"/>
    </row>
    <row r="114" spans="3:3" x14ac:dyDescent="0.25">
      <c r="C114" s="65"/>
    </row>
    <row r="115" spans="3:3" x14ac:dyDescent="0.25">
      <c r="C115" s="65"/>
    </row>
    <row r="116" spans="3:3" x14ac:dyDescent="0.25">
      <c r="C116" s="65"/>
    </row>
    <row r="117" spans="3:3" x14ac:dyDescent="0.25">
      <c r="C117" s="65"/>
    </row>
    <row r="118" spans="3:3" x14ac:dyDescent="0.25">
      <c r="C118" s="65"/>
    </row>
    <row r="119" spans="3:3" x14ac:dyDescent="0.25">
      <c r="C119" s="65"/>
    </row>
    <row r="120" spans="3:3" x14ac:dyDescent="0.25">
      <c r="C120" s="65"/>
    </row>
    <row r="121" spans="3:3" x14ac:dyDescent="0.25">
      <c r="C121" s="65"/>
    </row>
    <row r="122" spans="3:3" x14ac:dyDescent="0.25">
      <c r="C122" s="65"/>
    </row>
    <row r="123" spans="3:3" x14ac:dyDescent="0.25">
      <c r="C123" s="65"/>
    </row>
    <row r="124" spans="3:3" x14ac:dyDescent="0.25">
      <c r="C124" s="65"/>
    </row>
    <row r="125" spans="3:3" x14ac:dyDescent="0.25">
      <c r="C125" s="65"/>
    </row>
    <row r="126" spans="3:3" x14ac:dyDescent="0.25">
      <c r="C126" s="65"/>
    </row>
    <row r="127" spans="3:3" x14ac:dyDescent="0.25">
      <c r="C127" s="65"/>
    </row>
    <row r="128" spans="3:3" x14ac:dyDescent="0.25">
      <c r="C128" s="65"/>
    </row>
    <row r="129" spans="3:3" x14ac:dyDescent="0.25">
      <c r="C129" s="65"/>
    </row>
    <row r="130" spans="3:3" x14ac:dyDescent="0.25">
      <c r="C130" s="65"/>
    </row>
    <row r="131" spans="3:3" x14ac:dyDescent="0.25">
      <c r="C131" s="65"/>
    </row>
    <row r="132" spans="3:3" x14ac:dyDescent="0.25">
      <c r="C132" s="65"/>
    </row>
    <row r="133" spans="3:3" x14ac:dyDescent="0.25">
      <c r="C133" s="65"/>
    </row>
    <row r="134" spans="3:3" x14ac:dyDescent="0.25">
      <c r="C134" s="65"/>
    </row>
    <row r="135" spans="3:3" x14ac:dyDescent="0.25">
      <c r="C135" s="65"/>
    </row>
    <row r="136" spans="3:3" x14ac:dyDescent="0.25">
      <c r="C136" s="65"/>
    </row>
    <row r="137" spans="3:3" x14ac:dyDescent="0.25">
      <c r="C137" s="65"/>
    </row>
    <row r="138" spans="3:3" x14ac:dyDescent="0.25">
      <c r="C138" s="65"/>
    </row>
    <row r="139" spans="3:3" x14ac:dyDescent="0.25">
      <c r="C139" s="65"/>
    </row>
    <row r="140" spans="3:3" x14ac:dyDescent="0.25">
      <c r="C140" s="65"/>
    </row>
    <row r="141" spans="3:3" x14ac:dyDescent="0.25">
      <c r="C141" s="65"/>
    </row>
    <row r="142" spans="3:3" x14ac:dyDescent="0.25">
      <c r="C142" s="65"/>
    </row>
    <row r="143" spans="3:3" x14ac:dyDescent="0.25">
      <c r="C143" s="65"/>
    </row>
    <row r="144" spans="3:3" x14ac:dyDescent="0.25">
      <c r="C144" s="65"/>
    </row>
    <row r="145" spans="3:3" x14ac:dyDescent="0.25">
      <c r="C145" s="65"/>
    </row>
    <row r="146" spans="3:3" x14ac:dyDescent="0.25">
      <c r="C146" s="65"/>
    </row>
    <row r="147" spans="3:3" x14ac:dyDescent="0.25">
      <c r="C147" s="65"/>
    </row>
    <row r="148" spans="3:3" x14ac:dyDescent="0.25">
      <c r="C148" s="65"/>
    </row>
    <row r="149" spans="3:3" x14ac:dyDescent="0.25">
      <c r="C149" s="65"/>
    </row>
    <row r="150" spans="3:3" x14ac:dyDescent="0.25">
      <c r="C150" s="65"/>
    </row>
    <row r="151" spans="3:3" x14ac:dyDescent="0.25">
      <c r="C151" s="65"/>
    </row>
    <row r="152" spans="3:3" x14ac:dyDescent="0.25">
      <c r="C152" s="65"/>
    </row>
    <row r="153" spans="3:3" x14ac:dyDescent="0.25">
      <c r="C153" s="65"/>
    </row>
    <row r="154" spans="3:3" x14ac:dyDescent="0.25">
      <c r="C154" s="65"/>
    </row>
    <row r="155" spans="3:3" x14ac:dyDescent="0.25">
      <c r="C155" s="65"/>
    </row>
    <row r="156" spans="3:3" x14ac:dyDescent="0.25">
      <c r="C156" s="65"/>
    </row>
    <row r="157" spans="3:3" x14ac:dyDescent="0.25">
      <c r="C157" s="65"/>
    </row>
    <row r="158" spans="3:3" x14ac:dyDescent="0.25">
      <c r="C158" s="65"/>
    </row>
    <row r="159" spans="3:3" x14ac:dyDescent="0.25">
      <c r="C159" s="65"/>
    </row>
    <row r="160" spans="3:3" x14ac:dyDescent="0.25">
      <c r="C160" s="65"/>
    </row>
    <row r="161" spans="3:3" x14ac:dyDescent="0.25">
      <c r="C161" s="65"/>
    </row>
    <row r="162" spans="3:3" x14ac:dyDescent="0.25">
      <c r="C162" s="65"/>
    </row>
    <row r="163" spans="3:3" x14ac:dyDescent="0.25">
      <c r="C163" s="65"/>
    </row>
    <row r="164" spans="3:3" x14ac:dyDescent="0.25">
      <c r="C164" s="65"/>
    </row>
    <row r="165" spans="3:3" x14ac:dyDescent="0.25">
      <c r="C165" s="65"/>
    </row>
    <row r="166" spans="3:3" x14ac:dyDescent="0.25">
      <c r="C166" s="65"/>
    </row>
    <row r="167" spans="3:3" x14ac:dyDescent="0.25">
      <c r="C167" s="65"/>
    </row>
    <row r="168" spans="3:3" x14ac:dyDescent="0.25">
      <c r="C168" s="65"/>
    </row>
    <row r="169" spans="3:3" x14ac:dyDescent="0.25">
      <c r="C169" s="65"/>
    </row>
    <row r="170" spans="3:3" x14ac:dyDescent="0.25">
      <c r="C170" s="65"/>
    </row>
    <row r="171" spans="3:3" x14ac:dyDescent="0.25">
      <c r="C171" s="65"/>
    </row>
    <row r="172" spans="3:3" x14ac:dyDescent="0.25">
      <c r="C172" s="65"/>
    </row>
    <row r="173" spans="3:3" x14ac:dyDescent="0.25">
      <c r="C173" s="65"/>
    </row>
    <row r="174" spans="3:3" x14ac:dyDescent="0.25">
      <c r="C174" s="65"/>
    </row>
    <row r="175" spans="3:3" x14ac:dyDescent="0.25">
      <c r="C175" s="65"/>
    </row>
    <row r="176" spans="3:3" x14ac:dyDescent="0.25">
      <c r="C176" s="65"/>
    </row>
    <row r="177" spans="3:3" x14ac:dyDescent="0.25">
      <c r="C177" s="65"/>
    </row>
    <row r="178" spans="3:3" x14ac:dyDescent="0.25">
      <c r="C178" s="65"/>
    </row>
    <row r="179" spans="3:3" x14ac:dyDescent="0.25">
      <c r="C179" s="65"/>
    </row>
    <row r="180" spans="3:3" x14ac:dyDescent="0.25">
      <c r="C180" s="65"/>
    </row>
    <row r="181" spans="3:3" x14ac:dyDescent="0.25">
      <c r="C181" s="65"/>
    </row>
    <row r="182" spans="3:3" x14ac:dyDescent="0.25">
      <c r="C182" s="65"/>
    </row>
    <row r="183" spans="3:3" x14ac:dyDescent="0.25">
      <c r="C183" s="65"/>
    </row>
    <row r="184" spans="3:3" x14ac:dyDescent="0.25">
      <c r="C184" s="65"/>
    </row>
    <row r="185" spans="3:3" x14ac:dyDescent="0.25">
      <c r="C185" s="65"/>
    </row>
    <row r="186" spans="3:3" x14ac:dyDescent="0.25">
      <c r="C186" s="65"/>
    </row>
    <row r="187" spans="3:3" x14ac:dyDescent="0.25">
      <c r="C187" s="65"/>
    </row>
    <row r="188" spans="3:3" x14ac:dyDescent="0.25">
      <c r="C188" s="65"/>
    </row>
    <row r="189" spans="3:3" x14ac:dyDescent="0.25">
      <c r="C189" s="65"/>
    </row>
    <row r="190" spans="3:3" x14ac:dyDescent="0.25">
      <c r="C190" s="65"/>
    </row>
    <row r="191" spans="3:3" x14ac:dyDescent="0.25">
      <c r="C191" s="65"/>
    </row>
    <row r="192" spans="3:3" x14ac:dyDescent="0.25">
      <c r="C192" s="65"/>
    </row>
    <row r="193" spans="3:3" x14ac:dyDescent="0.25">
      <c r="C193" s="65"/>
    </row>
    <row r="194" spans="3:3" x14ac:dyDescent="0.25">
      <c r="C194" s="65"/>
    </row>
    <row r="195" spans="3:3" x14ac:dyDescent="0.25">
      <c r="C195" s="65"/>
    </row>
    <row r="196" spans="3:3" x14ac:dyDescent="0.25">
      <c r="C196" s="65"/>
    </row>
    <row r="197" spans="3:3" x14ac:dyDescent="0.25">
      <c r="C197" s="65"/>
    </row>
    <row r="198" spans="3:3" x14ac:dyDescent="0.25">
      <c r="C198" s="65"/>
    </row>
    <row r="199" spans="3:3" x14ac:dyDescent="0.25">
      <c r="C199" s="65"/>
    </row>
    <row r="200" spans="3:3" x14ac:dyDescent="0.25">
      <c r="C200" s="65"/>
    </row>
    <row r="201" spans="3:3" x14ac:dyDescent="0.25">
      <c r="C201" s="65"/>
    </row>
    <row r="202" spans="3:3" x14ac:dyDescent="0.25">
      <c r="C202" s="65"/>
    </row>
    <row r="203" spans="3:3" x14ac:dyDescent="0.25">
      <c r="C203" s="65"/>
    </row>
    <row r="204" spans="3:3" x14ac:dyDescent="0.25">
      <c r="C204" s="65"/>
    </row>
    <row r="205" spans="3:3" x14ac:dyDescent="0.25">
      <c r="C205" s="65"/>
    </row>
    <row r="206" spans="3:3" x14ac:dyDescent="0.25">
      <c r="C206" s="65"/>
    </row>
    <row r="207" spans="3:3" x14ac:dyDescent="0.25">
      <c r="C207" s="65"/>
    </row>
    <row r="208" spans="3:3" x14ac:dyDescent="0.25">
      <c r="C208" s="65"/>
    </row>
    <row r="209" spans="3:3" x14ac:dyDescent="0.25">
      <c r="C209" s="65"/>
    </row>
    <row r="210" spans="3:3" x14ac:dyDescent="0.25">
      <c r="C210" s="65"/>
    </row>
    <row r="211" spans="3:3" x14ac:dyDescent="0.25">
      <c r="C211" s="65"/>
    </row>
    <row r="212" spans="3:3" x14ac:dyDescent="0.25">
      <c r="C212" s="65"/>
    </row>
    <row r="213" spans="3:3" x14ac:dyDescent="0.25">
      <c r="C213" s="65"/>
    </row>
    <row r="214" spans="3:3" x14ac:dyDescent="0.25">
      <c r="C214" s="65"/>
    </row>
    <row r="215" spans="3:3" x14ac:dyDescent="0.25">
      <c r="C215" s="65"/>
    </row>
    <row r="216" spans="3:3" x14ac:dyDescent="0.25">
      <c r="C216" s="65"/>
    </row>
    <row r="217" spans="3:3" x14ac:dyDescent="0.25">
      <c r="C217" s="65"/>
    </row>
    <row r="218" spans="3:3" x14ac:dyDescent="0.25">
      <c r="C218" s="65"/>
    </row>
    <row r="219" spans="3:3" x14ac:dyDescent="0.25">
      <c r="C219" s="65"/>
    </row>
    <row r="220" spans="3:3" x14ac:dyDescent="0.25">
      <c r="C220" s="65"/>
    </row>
    <row r="221" spans="3:3" x14ac:dyDescent="0.25">
      <c r="C221" s="65"/>
    </row>
    <row r="222" spans="3:3" x14ac:dyDescent="0.25">
      <c r="C222" s="65"/>
    </row>
    <row r="223" spans="3:3" x14ac:dyDescent="0.25">
      <c r="C223" s="65"/>
    </row>
    <row r="224" spans="3:3" x14ac:dyDescent="0.25">
      <c r="C224" s="65"/>
    </row>
    <row r="225" spans="3:3" x14ac:dyDescent="0.25">
      <c r="C225" s="65"/>
    </row>
    <row r="226" spans="3:3" x14ac:dyDescent="0.25">
      <c r="C226" s="65"/>
    </row>
    <row r="227" spans="3:3" x14ac:dyDescent="0.25">
      <c r="C227" s="65"/>
    </row>
    <row r="228" spans="3:3" x14ac:dyDescent="0.25">
      <c r="C228" s="65"/>
    </row>
    <row r="229" spans="3:3" x14ac:dyDescent="0.25">
      <c r="C229" s="65"/>
    </row>
    <row r="230" spans="3:3" x14ac:dyDescent="0.25">
      <c r="C230" s="65"/>
    </row>
    <row r="231" spans="3:3" x14ac:dyDescent="0.25">
      <c r="C231" s="65"/>
    </row>
    <row r="232" spans="3:3" x14ac:dyDescent="0.25">
      <c r="C232" s="65"/>
    </row>
    <row r="233" spans="3:3" x14ac:dyDescent="0.25">
      <c r="C233" s="65"/>
    </row>
    <row r="234" spans="3:3" x14ac:dyDescent="0.25">
      <c r="C234" s="65"/>
    </row>
    <row r="235" spans="3:3" x14ac:dyDescent="0.25">
      <c r="C235" s="65"/>
    </row>
    <row r="236" spans="3:3" x14ac:dyDescent="0.25">
      <c r="C236" s="65"/>
    </row>
    <row r="237" spans="3:3" x14ac:dyDescent="0.25">
      <c r="C237" s="65"/>
    </row>
    <row r="238" spans="3:3" x14ac:dyDescent="0.25">
      <c r="C238" s="65"/>
    </row>
    <row r="239" spans="3:3" x14ac:dyDescent="0.25">
      <c r="C239" s="65"/>
    </row>
    <row r="240" spans="3:3" x14ac:dyDescent="0.25">
      <c r="C240" s="65"/>
    </row>
    <row r="241" spans="3:3" x14ac:dyDescent="0.25">
      <c r="C241" s="65"/>
    </row>
    <row r="242" spans="3:3" x14ac:dyDescent="0.25">
      <c r="C242" s="65"/>
    </row>
    <row r="243" spans="3:3" x14ac:dyDescent="0.25">
      <c r="C243" s="65"/>
    </row>
    <row r="244" spans="3:3" x14ac:dyDescent="0.25">
      <c r="C244" s="65"/>
    </row>
    <row r="245" spans="3:3" x14ac:dyDescent="0.25">
      <c r="C245" s="65"/>
    </row>
    <row r="246" spans="3:3" x14ac:dyDescent="0.25">
      <c r="C246" s="65"/>
    </row>
    <row r="247" spans="3:3" x14ac:dyDescent="0.25">
      <c r="C247" s="65"/>
    </row>
    <row r="248" spans="3:3" x14ac:dyDescent="0.25">
      <c r="C248" s="65"/>
    </row>
    <row r="249" spans="3:3" x14ac:dyDescent="0.25">
      <c r="C249" s="65"/>
    </row>
    <row r="250" spans="3:3" x14ac:dyDescent="0.25">
      <c r="C250" s="65"/>
    </row>
    <row r="251" spans="3:3" x14ac:dyDescent="0.25">
      <c r="C251" s="65"/>
    </row>
    <row r="252" spans="3:3" x14ac:dyDescent="0.25">
      <c r="C252" s="65"/>
    </row>
    <row r="253" spans="3:3" x14ac:dyDescent="0.25">
      <c r="C253" s="65"/>
    </row>
  </sheetData>
  <mergeCells count="5">
    <mergeCell ref="A1:L3"/>
    <mergeCell ref="A5:A6"/>
    <mergeCell ref="B5:B6"/>
    <mergeCell ref="C5:G5"/>
    <mergeCell ref="H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8"/>
  <sheetViews>
    <sheetView zoomScale="40" zoomScaleNormal="40" workbookViewId="0">
      <selection activeCell="Q38" sqref="Q38"/>
    </sheetView>
  </sheetViews>
  <sheetFormatPr defaultRowHeight="15" x14ac:dyDescent="0.25"/>
  <cols>
    <col min="1" max="1" width="15.5703125" style="73" bestFit="1" customWidth="1"/>
    <col min="2" max="16384" width="9.140625" style="73"/>
  </cols>
  <sheetData>
    <row r="1" spans="1:37" ht="15" customHeight="1" x14ac:dyDescent="0.25">
      <c r="A1" s="191" t="s">
        <v>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84"/>
      <c r="N1" s="84"/>
      <c r="O1" s="84"/>
      <c r="P1" s="84"/>
      <c r="Q1" s="84"/>
      <c r="R1" s="84"/>
      <c r="S1" s="84"/>
    </row>
    <row r="2" spans="1:37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84"/>
      <c r="N2" s="84"/>
      <c r="O2" s="84"/>
      <c r="P2" s="84"/>
      <c r="Q2" s="84"/>
      <c r="R2" s="84"/>
      <c r="S2" s="84"/>
    </row>
    <row r="3" spans="1:37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84"/>
      <c r="N3" s="84"/>
      <c r="O3" s="84"/>
      <c r="P3" s="84"/>
      <c r="Q3" s="84"/>
      <c r="R3" s="84"/>
      <c r="S3" s="84"/>
    </row>
    <row r="4" spans="1:37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84"/>
      <c r="N4" s="84"/>
      <c r="O4" s="84"/>
      <c r="P4" s="84"/>
      <c r="Q4" s="84"/>
      <c r="R4" s="84"/>
      <c r="S4" s="84"/>
    </row>
    <row r="5" spans="1:37" ht="15.75" thickBot="1" x14ac:dyDescent="0.3"/>
    <row r="6" spans="1:37" x14ac:dyDescent="0.25">
      <c r="A6" s="189" t="s">
        <v>77</v>
      </c>
      <c r="B6" s="185" t="s">
        <v>81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7"/>
      <c r="T6" s="185" t="s">
        <v>80</v>
      </c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7"/>
    </row>
    <row r="7" spans="1:37" x14ac:dyDescent="0.25">
      <c r="A7" s="190"/>
      <c r="B7" s="90" t="s">
        <v>86</v>
      </c>
      <c r="C7" s="75" t="s">
        <v>86</v>
      </c>
      <c r="D7" s="75" t="s">
        <v>86</v>
      </c>
      <c r="E7" s="75" t="s">
        <v>87</v>
      </c>
      <c r="F7" s="75" t="s">
        <v>87</v>
      </c>
      <c r="G7" s="75" t="s">
        <v>87</v>
      </c>
      <c r="H7" s="75" t="s">
        <v>88</v>
      </c>
      <c r="I7" s="75" t="s">
        <v>88</v>
      </c>
      <c r="J7" s="75" t="s">
        <v>88</v>
      </c>
      <c r="K7" s="75" t="s">
        <v>89</v>
      </c>
      <c r="L7" s="75" t="s">
        <v>89</v>
      </c>
      <c r="M7" s="75" t="s">
        <v>89</v>
      </c>
      <c r="N7" s="75" t="s">
        <v>90</v>
      </c>
      <c r="O7" s="75" t="s">
        <v>90</v>
      </c>
      <c r="P7" s="75" t="s">
        <v>90</v>
      </c>
      <c r="Q7" s="75" t="s">
        <v>91</v>
      </c>
      <c r="R7" s="75" t="s">
        <v>91</v>
      </c>
      <c r="S7" s="91" t="s">
        <v>91</v>
      </c>
      <c r="T7" s="90" t="s">
        <v>86</v>
      </c>
      <c r="U7" s="75" t="s">
        <v>86</v>
      </c>
      <c r="V7" s="75" t="s">
        <v>86</v>
      </c>
      <c r="W7" s="75" t="s">
        <v>87</v>
      </c>
      <c r="X7" s="75" t="s">
        <v>87</v>
      </c>
      <c r="Y7" s="75" t="s">
        <v>87</v>
      </c>
      <c r="Z7" s="75" t="s">
        <v>88</v>
      </c>
      <c r="AA7" s="75" t="s">
        <v>88</v>
      </c>
      <c r="AB7" s="75" t="s">
        <v>88</v>
      </c>
      <c r="AC7" s="75" t="s">
        <v>89</v>
      </c>
      <c r="AD7" s="75" t="s">
        <v>89</v>
      </c>
      <c r="AE7" s="75" t="s">
        <v>89</v>
      </c>
      <c r="AF7" s="75" t="s">
        <v>90</v>
      </c>
      <c r="AG7" s="75" t="s">
        <v>90</v>
      </c>
      <c r="AH7" s="75" t="s">
        <v>90</v>
      </c>
      <c r="AI7" s="75" t="s">
        <v>91</v>
      </c>
      <c r="AJ7" s="75" t="s">
        <v>91</v>
      </c>
      <c r="AK7" s="91" t="s">
        <v>91</v>
      </c>
    </row>
    <row r="8" spans="1:37" x14ac:dyDescent="0.25">
      <c r="A8" s="97">
        <v>0</v>
      </c>
      <c r="B8" s="92">
        <v>2.25</v>
      </c>
      <c r="C8" s="82">
        <v>2.25</v>
      </c>
      <c r="D8" s="82">
        <v>2.25</v>
      </c>
      <c r="E8" s="82">
        <v>2.25</v>
      </c>
      <c r="F8" s="82">
        <v>2.25</v>
      </c>
      <c r="G8" s="82">
        <v>2.25</v>
      </c>
      <c r="H8" s="82">
        <v>2.25</v>
      </c>
      <c r="I8" s="82">
        <v>2.25</v>
      </c>
      <c r="J8" s="82">
        <v>2.25</v>
      </c>
      <c r="K8" s="82">
        <v>2.25</v>
      </c>
      <c r="L8" s="82">
        <v>2.25</v>
      </c>
      <c r="M8" s="82">
        <v>2.25</v>
      </c>
      <c r="N8" s="82">
        <v>2.25</v>
      </c>
      <c r="O8" s="82">
        <v>2.25</v>
      </c>
      <c r="P8" s="82">
        <v>2.25</v>
      </c>
      <c r="Q8" s="82">
        <v>2.25</v>
      </c>
      <c r="R8" s="82">
        <v>2.25</v>
      </c>
      <c r="S8" s="93">
        <v>2.25</v>
      </c>
      <c r="T8" s="92">
        <v>2.25</v>
      </c>
      <c r="U8" s="82">
        <v>2.25</v>
      </c>
      <c r="V8" s="82">
        <v>2.25</v>
      </c>
      <c r="W8" s="82">
        <v>2.25</v>
      </c>
      <c r="X8" s="82">
        <v>2.25</v>
      </c>
      <c r="Y8" s="82">
        <v>2.25</v>
      </c>
      <c r="Z8" s="82">
        <v>2.25</v>
      </c>
      <c r="AA8" s="82">
        <v>2.25</v>
      </c>
      <c r="AB8" s="82">
        <v>2.25</v>
      </c>
      <c r="AC8" s="82">
        <v>2.25</v>
      </c>
      <c r="AD8" s="82">
        <v>2.25</v>
      </c>
      <c r="AE8" s="82">
        <v>2.25</v>
      </c>
      <c r="AF8" s="82">
        <v>2.25</v>
      </c>
      <c r="AG8" s="82">
        <v>2.25</v>
      </c>
      <c r="AH8" s="82">
        <v>2.25</v>
      </c>
      <c r="AI8" s="82">
        <v>2.25</v>
      </c>
      <c r="AJ8" s="82">
        <v>2.25</v>
      </c>
      <c r="AK8" s="93">
        <v>2.25</v>
      </c>
    </row>
    <row r="9" spans="1:37" x14ac:dyDescent="0.25">
      <c r="A9" s="97">
        <v>10</v>
      </c>
      <c r="B9" s="92">
        <v>2.25</v>
      </c>
      <c r="C9" s="82">
        <v>2.25</v>
      </c>
      <c r="D9" s="82">
        <v>2.25</v>
      </c>
      <c r="E9" s="82">
        <v>2.25</v>
      </c>
      <c r="F9" s="82">
        <v>2.25</v>
      </c>
      <c r="G9" s="82">
        <v>2.25</v>
      </c>
      <c r="H9" s="82">
        <v>2.25</v>
      </c>
      <c r="I9" s="82">
        <v>2.25</v>
      </c>
      <c r="J9" s="82">
        <v>2.25</v>
      </c>
      <c r="K9" s="82">
        <v>2.25</v>
      </c>
      <c r="L9" s="82">
        <v>2.25</v>
      </c>
      <c r="M9" s="82">
        <v>2.25</v>
      </c>
      <c r="N9" s="82">
        <v>2.25</v>
      </c>
      <c r="O9" s="82">
        <v>2.25</v>
      </c>
      <c r="P9" s="82">
        <v>2.25</v>
      </c>
      <c r="Q9" s="82">
        <v>2.25</v>
      </c>
      <c r="R9" s="82">
        <v>2.25</v>
      </c>
      <c r="S9" s="93">
        <v>2.25</v>
      </c>
      <c r="T9" s="92">
        <v>2.25</v>
      </c>
      <c r="U9" s="82">
        <v>2.25</v>
      </c>
      <c r="V9" s="82">
        <v>2.25</v>
      </c>
      <c r="W9" s="82">
        <v>2.25</v>
      </c>
      <c r="X9" s="82">
        <v>2.25</v>
      </c>
      <c r="Y9" s="82">
        <v>2.25</v>
      </c>
      <c r="Z9" s="82">
        <v>2.25</v>
      </c>
      <c r="AA9" s="82">
        <v>2.25</v>
      </c>
      <c r="AB9" s="82">
        <v>2.25</v>
      </c>
      <c r="AC9" s="82">
        <v>2.25</v>
      </c>
      <c r="AD9" s="82">
        <v>2.25</v>
      </c>
      <c r="AE9" s="82">
        <v>2.25</v>
      </c>
      <c r="AF9" s="82">
        <v>2.25</v>
      </c>
      <c r="AG9" s="82">
        <v>2.25</v>
      </c>
      <c r="AH9" s="82">
        <v>2.25</v>
      </c>
      <c r="AI9" s="82">
        <v>2.25</v>
      </c>
      <c r="AJ9" s="82">
        <v>2.25</v>
      </c>
      <c r="AK9" s="93">
        <v>2.25</v>
      </c>
    </row>
    <row r="10" spans="1:37" x14ac:dyDescent="0.25">
      <c r="A10" s="97">
        <v>20</v>
      </c>
      <c r="B10" s="92">
        <v>2.25</v>
      </c>
      <c r="C10" s="82">
        <v>2.25</v>
      </c>
      <c r="D10" s="82">
        <v>2.25</v>
      </c>
      <c r="E10" s="82">
        <v>2.25</v>
      </c>
      <c r="F10" s="82">
        <v>2.25</v>
      </c>
      <c r="G10" s="82">
        <v>2.25</v>
      </c>
      <c r="H10" s="82">
        <v>2.25</v>
      </c>
      <c r="I10" s="82">
        <v>2.25</v>
      </c>
      <c r="J10" s="82">
        <v>2.25</v>
      </c>
      <c r="K10" s="82">
        <v>2.25</v>
      </c>
      <c r="L10" s="82">
        <v>2.25</v>
      </c>
      <c r="M10" s="82">
        <v>2.25</v>
      </c>
      <c r="N10" s="82">
        <v>2.25</v>
      </c>
      <c r="O10" s="82">
        <v>2.25</v>
      </c>
      <c r="P10" s="82">
        <v>2.25</v>
      </c>
      <c r="Q10" s="82">
        <v>2.25</v>
      </c>
      <c r="R10" s="82">
        <v>2.25</v>
      </c>
      <c r="S10" s="93">
        <v>2.25</v>
      </c>
      <c r="T10" s="92">
        <v>2.25</v>
      </c>
      <c r="U10" s="82">
        <v>2.25</v>
      </c>
      <c r="V10" s="82">
        <v>2.25</v>
      </c>
      <c r="W10" s="82">
        <v>2.25</v>
      </c>
      <c r="X10" s="82">
        <v>2.25</v>
      </c>
      <c r="Y10" s="82">
        <v>2.25</v>
      </c>
      <c r="Z10" s="82">
        <v>2.25</v>
      </c>
      <c r="AA10" s="82">
        <v>2.25</v>
      </c>
      <c r="AB10" s="82">
        <v>2.25</v>
      </c>
      <c r="AC10" s="82">
        <v>2.25</v>
      </c>
      <c r="AD10" s="82">
        <v>2.25</v>
      </c>
      <c r="AE10" s="82">
        <v>2.25</v>
      </c>
      <c r="AF10" s="82">
        <v>2.25</v>
      </c>
      <c r="AG10" s="82">
        <v>2.25</v>
      </c>
      <c r="AH10" s="82">
        <v>2.25</v>
      </c>
      <c r="AI10" s="82">
        <v>2.25</v>
      </c>
      <c r="AJ10" s="82">
        <v>2.25</v>
      </c>
      <c r="AK10" s="93">
        <v>2.25</v>
      </c>
    </row>
    <row r="11" spans="1:37" x14ac:dyDescent="0.25">
      <c r="A11" s="97">
        <v>30</v>
      </c>
      <c r="B11" s="92">
        <v>2.25</v>
      </c>
      <c r="C11" s="82">
        <v>2.25</v>
      </c>
      <c r="D11" s="82">
        <v>2.25</v>
      </c>
      <c r="E11" s="82">
        <v>2.25</v>
      </c>
      <c r="F11" s="82">
        <v>2.25</v>
      </c>
      <c r="G11" s="82">
        <v>2.25</v>
      </c>
      <c r="H11" s="82">
        <v>2.25</v>
      </c>
      <c r="I11" s="82">
        <v>2.25</v>
      </c>
      <c r="J11" s="82">
        <v>2.25</v>
      </c>
      <c r="K11" s="82">
        <v>2.25</v>
      </c>
      <c r="L11" s="82">
        <v>2.25</v>
      </c>
      <c r="M11" s="82">
        <v>2.25</v>
      </c>
      <c r="N11" s="82">
        <v>2.25</v>
      </c>
      <c r="O11" s="82">
        <v>2.25</v>
      </c>
      <c r="P11" s="82">
        <v>2.25</v>
      </c>
      <c r="Q11" s="82">
        <v>2.25</v>
      </c>
      <c r="R11" s="82">
        <v>2.25</v>
      </c>
      <c r="S11" s="93">
        <v>2.25</v>
      </c>
      <c r="T11" s="92">
        <v>2.25</v>
      </c>
      <c r="U11" s="82">
        <v>2.25</v>
      </c>
      <c r="V11" s="82">
        <v>2.25</v>
      </c>
      <c r="W11" s="82">
        <v>2.25</v>
      </c>
      <c r="X11" s="82">
        <v>2.25</v>
      </c>
      <c r="Y11" s="82">
        <v>2.25</v>
      </c>
      <c r="Z11" s="82">
        <v>2.25</v>
      </c>
      <c r="AA11" s="82">
        <v>2.25</v>
      </c>
      <c r="AB11" s="82">
        <v>2.25</v>
      </c>
      <c r="AC11" s="82">
        <v>2.25</v>
      </c>
      <c r="AD11" s="82">
        <v>2.25</v>
      </c>
      <c r="AE11" s="82">
        <v>2.25</v>
      </c>
      <c r="AF11" s="82">
        <v>2.25</v>
      </c>
      <c r="AG11" s="82">
        <v>2.25</v>
      </c>
      <c r="AH11" s="82">
        <v>2.25</v>
      </c>
      <c r="AI11" s="82">
        <v>2.25</v>
      </c>
      <c r="AJ11" s="82">
        <v>2.25</v>
      </c>
      <c r="AK11" s="93">
        <v>2.25</v>
      </c>
    </row>
    <row r="12" spans="1:37" x14ac:dyDescent="0.25">
      <c r="A12" s="97">
        <v>40</v>
      </c>
      <c r="B12" s="92">
        <v>2.25</v>
      </c>
      <c r="C12" s="82">
        <v>2.25</v>
      </c>
      <c r="D12" s="82">
        <v>2.25</v>
      </c>
      <c r="E12" s="82">
        <v>2.25</v>
      </c>
      <c r="F12" s="82">
        <v>2.25</v>
      </c>
      <c r="G12" s="82">
        <v>2.25</v>
      </c>
      <c r="H12" s="82">
        <v>2.25</v>
      </c>
      <c r="I12" s="82">
        <v>2.25</v>
      </c>
      <c r="J12" s="82">
        <v>2.25</v>
      </c>
      <c r="K12" s="82">
        <v>2.25</v>
      </c>
      <c r="L12" s="82">
        <v>2.25</v>
      </c>
      <c r="M12" s="82">
        <v>2.25</v>
      </c>
      <c r="N12" s="82">
        <v>2.25</v>
      </c>
      <c r="O12" s="82">
        <v>2.25</v>
      </c>
      <c r="P12" s="82">
        <v>2.2400000000000002</v>
      </c>
      <c r="Q12" s="82">
        <v>2.25</v>
      </c>
      <c r="R12" s="82">
        <v>2.25</v>
      </c>
      <c r="S12" s="93">
        <v>2.25</v>
      </c>
      <c r="T12" s="92">
        <v>2.25</v>
      </c>
      <c r="U12" s="82">
        <v>2.25</v>
      </c>
      <c r="V12" s="82">
        <v>2.25</v>
      </c>
      <c r="W12" s="82">
        <v>2.25</v>
      </c>
      <c r="X12" s="82">
        <v>2.25</v>
      </c>
      <c r="Y12" s="82">
        <v>2.25</v>
      </c>
      <c r="Z12" s="82">
        <v>2.25</v>
      </c>
      <c r="AA12" s="82">
        <v>2.25</v>
      </c>
      <c r="AB12" s="82">
        <v>2.25</v>
      </c>
      <c r="AC12" s="82">
        <v>2.25</v>
      </c>
      <c r="AD12" s="82">
        <v>2.25</v>
      </c>
      <c r="AE12" s="82">
        <v>2.25</v>
      </c>
      <c r="AF12" s="82">
        <v>2.25</v>
      </c>
      <c r="AG12" s="82">
        <v>2.25</v>
      </c>
      <c r="AH12" s="82">
        <v>2.25</v>
      </c>
      <c r="AI12" s="82">
        <v>2.25</v>
      </c>
      <c r="AJ12" s="82">
        <v>2.25</v>
      </c>
      <c r="AK12" s="93">
        <v>2.25</v>
      </c>
    </row>
    <row r="13" spans="1:37" x14ac:dyDescent="0.25">
      <c r="A13" s="97">
        <v>50</v>
      </c>
      <c r="B13" s="92">
        <v>2.25</v>
      </c>
      <c r="C13" s="82">
        <v>2.25</v>
      </c>
      <c r="D13" s="82">
        <v>2.25</v>
      </c>
      <c r="E13" s="82">
        <v>2.25</v>
      </c>
      <c r="F13" s="82">
        <v>2.25</v>
      </c>
      <c r="G13" s="82">
        <v>2.25</v>
      </c>
      <c r="H13" s="82">
        <v>2.25</v>
      </c>
      <c r="I13" s="82">
        <v>2.25</v>
      </c>
      <c r="J13" s="82">
        <v>2.25</v>
      </c>
      <c r="K13" s="82">
        <v>2.25</v>
      </c>
      <c r="L13" s="82">
        <v>2.25</v>
      </c>
      <c r="M13" s="82">
        <v>2.25</v>
      </c>
      <c r="N13" s="82">
        <v>2.25</v>
      </c>
      <c r="O13" s="82">
        <v>2.25</v>
      </c>
      <c r="P13" s="82">
        <v>2.2400000000000002</v>
      </c>
      <c r="Q13" s="82">
        <v>2.25</v>
      </c>
      <c r="R13" s="82">
        <v>2.25</v>
      </c>
      <c r="S13" s="93">
        <v>2.25</v>
      </c>
      <c r="T13" s="92">
        <v>2.25</v>
      </c>
      <c r="U13" s="82">
        <v>2.25</v>
      </c>
      <c r="V13" s="82">
        <v>2.25</v>
      </c>
      <c r="W13" s="82">
        <v>2.25</v>
      </c>
      <c r="X13" s="82">
        <v>2.25</v>
      </c>
      <c r="Y13" s="82">
        <v>2.25</v>
      </c>
      <c r="Z13" s="82">
        <v>2.25</v>
      </c>
      <c r="AA13" s="82">
        <v>2.25</v>
      </c>
      <c r="AB13" s="82">
        <v>2.25</v>
      </c>
      <c r="AC13" s="82">
        <v>2.25</v>
      </c>
      <c r="AD13" s="82">
        <v>2.25</v>
      </c>
      <c r="AE13" s="82">
        <v>2.25</v>
      </c>
      <c r="AF13" s="82">
        <v>2.25</v>
      </c>
      <c r="AG13" s="82">
        <v>2.25</v>
      </c>
      <c r="AH13" s="82">
        <v>2.25</v>
      </c>
      <c r="AI13" s="82">
        <v>2.25</v>
      </c>
      <c r="AJ13" s="82">
        <v>2.25</v>
      </c>
      <c r="AK13" s="93">
        <v>2.25</v>
      </c>
    </row>
    <row r="14" spans="1:37" x14ac:dyDescent="0.25">
      <c r="A14" s="97">
        <v>60</v>
      </c>
      <c r="B14" s="92">
        <v>2.25</v>
      </c>
      <c r="C14" s="82">
        <v>2.25</v>
      </c>
      <c r="D14" s="82">
        <v>2.25</v>
      </c>
      <c r="E14" s="82">
        <v>2.25</v>
      </c>
      <c r="F14" s="82">
        <v>2.25</v>
      </c>
      <c r="G14" s="82">
        <v>2.25</v>
      </c>
      <c r="H14" s="82">
        <v>2.25</v>
      </c>
      <c r="I14" s="82">
        <v>2.25</v>
      </c>
      <c r="J14" s="82">
        <v>2.25</v>
      </c>
      <c r="K14" s="82">
        <v>2.25</v>
      </c>
      <c r="L14" s="82">
        <v>2.25</v>
      </c>
      <c r="M14" s="82">
        <v>2.25</v>
      </c>
      <c r="N14" s="82">
        <v>2.25</v>
      </c>
      <c r="O14" s="82">
        <v>2.25</v>
      </c>
      <c r="P14" s="82">
        <v>2.2400000000000002</v>
      </c>
      <c r="Q14" s="82">
        <v>2.25</v>
      </c>
      <c r="R14" s="82">
        <v>2.25</v>
      </c>
      <c r="S14" s="93">
        <v>2.25</v>
      </c>
      <c r="T14" s="92">
        <v>2.25</v>
      </c>
      <c r="U14" s="82">
        <v>2.25</v>
      </c>
      <c r="V14" s="82">
        <v>2.25</v>
      </c>
      <c r="W14" s="82">
        <v>2.25</v>
      </c>
      <c r="X14" s="82">
        <v>2.25</v>
      </c>
      <c r="Y14" s="82">
        <v>2.25</v>
      </c>
      <c r="Z14" s="82">
        <v>2.25</v>
      </c>
      <c r="AA14" s="82">
        <v>2.25</v>
      </c>
      <c r="AB14" s="82">
        <v>2.25</v>
      </c>
      <c r="AC14" s="82">
        <v>2.25</v>
      </c>
      <c r="AD14" s="82">
        <v>2.25</v>
      </c>
      <c r="AE14" s="82">
        <v>2.25</v>
      </c>
      <c r="AF14" s="82">
        <v>2.25</v>
      </c>
      <c r="AG14" s="82">
        <v>2.25</v>
      </c>
      <c r="AH14" s="82">
        <v>2.25</v>
      </c>
      <c r="AI14" s="82">
        <v>2.25</v>
      </c>
      <c r="AJ14" s="82">
        <v>2.25</v>
      </c>
      <c r="AK14" s="93">
        <v>2.25</v>
      </c>
    </row>
    <row r="15" spans="1:37" x14ac:dyDescent="0.25">
      <c r="A15" s="97">
        <v>71</v>
      </c>
      <c r="B15" s="92">
        <v>2.25</v>
      </c>
      <c r="C15" s="82">
        <v>2.25</v>
      </c>
      <c r="D15" s="82">
        <v>2.25</v>
      </c>
      <c r="E15" s="82">
        <v>2.25</v>
      </c>
      <c r="F15" s="82">
        <v>2.25</v>
      </c>
      <c r="G15" s="82">
        <v>2.25</v>
      </c>
      <c r="H15" s="82">
        <v>2.25</v>
      </c>
      <c r="I15" s="82">
        <v>2.25</v>
      </c>
      <c r="J15" s="82">
        <v>2.25</v>
      </c>
      <c r="K15" s="82">
        <v>2.25</v>
      </c>
      <c r="L15" s="82">
        <v>2.25</v>
      </c>
      <c r="M15" s="82">
        <v>2.25</v>
      </c>
      <c r="N15" s="82">
        <v>2.25</v>
      </c>
      <c r="O15" s="82">
        <v>2.25</v>
      </c>
      <c r="P15" s="82">
        <v>2.2400000000000002</v>
      </c>
      <c r="Q15" s="82">
        <v>2.25</v>
      </c>
      <c r="R15" s="82">
        <v>2.25</v>
      </c>
      <c r="S15" s="93">
        <v>2.25</v>
      </c>
      <c r="T15" s="92">
        <v>2.25</v>
      </c>
      <c r="U15" s="82">
        <v>2.25</v>
      </c>
      <c r="V15" s="82">
        <v>2.25</v>
      </c>
      <c r="W15" s="82">
        <v>2.25</v>
      </c>
      <c r="X15" s="82">
        <v>2.25</v>
      </c>
      <c r="Y15" s="82">
        <v>2.25</v>
      </c>
      <c r="Z15" s="82">
        <v>2.25</v>
      </c>
      <c r="AA15" s="82">
        <v>2.25</v>
      </c>
      <c r="AB15" s="82">
        <v>2.25</v>
      </c>
      <c r="AC15" s="82">
        <v>2.25</v>
      </c>
      <c r="AD15" s="82">
        <v>2.25</v>
      </c>
      <c r="AE15" s="82">
        <v>2.25</v>
      </c>
      <c r="AF15" s="82">
        <v>2.25</v>
      </c>
      <c r="AG15" s="82">
        <v>2.25</v>
      </c>
      <c r="AH15" s="82">
        <v>2.25</v>
      </c>
      <c r="AI15" s="82">
        <v>2.25</v>
      </c>
      <c r="AJ15" s="82">
        <v>2.25</v>
      </c>
      <c r="AK15" s="93">
        <v>2.25</v>
      </c>
    </row>
    <row r="16" spans="1:37" x14ac:dyDescent="0.25">
      <c r="A16" s="97">
        <v>81</v>
      </c>
      <c r="B16" s="92">
        <v>2.25</v>
      </c>
      <c r="C16" s="82">
        <v>2.25</v>
      </c>
      <c r="D16" s="82">
        <v>2.25</v>
      </c>
      <c r="E16" s="82">
        <v>2.25</v>
      </c>
      <c r="F16" s="82">
        <v>2.25</v>
      </c>
      <c r="G16" s="82">
        <v>2.25</v>
      </c>
      <c r="H16" s="82">
        <v>2.25</v>
      </c>
      <c r="I16" s="82">
        <v>2.25</v>
      </c>
      <c r="J16" s="82">
        <v>2.25</v>
      </c>
      <c r="K16" s="82">
        <v>2.25</v>
      </c>
      <c r="L16" s="82">
        <v>2.25</v>
      </c>
      <c r="M16" s="82">
        <v>2.25</v>
      </c>
      <c r="N16" s="82">
        <v>2.25</v>
      </c>
      <c r="O16" s="82">
        <v>2.25</v>
      </c>
      <c r="P16" s="82">
        <v>2.2400000000000002</v>
      </c>
      <c r="Q16" s="82">
        <v>2.25</v>
      </c>
      <c r="R16" s="82">
        <v>2.25</v>
      </c>
      <c r="S16" s="93">
        <v>2.25</v>
      </c>
      <c r="T16" s="92">
        <v>2.25</v>
      </c>
      <c r="U16" s="82">
        <v>2.25</v>
      </c>
      <c r="V16" s="82">
        <v>2.25</v>
      </c>
      <c r="W16" s="82">
        <v>2.25</v>
      </c>
      <c r="X16" s="82">
        <v>2.25</v>
      </c>
      <c r="Y16" s="82">
        <v>2.25</v>
      </c>
      <c r="Z16" s="82">
        <v>2.25</v>
      </c>
      <c r="AA16" s="82">
        <v>2.25</v>
      </c>
      <c r="AB16" s="82">
        <v>2.25</v>
      </c>
      <c r="AC16" s="82">
        <v>2.25</v>
      </c>
      <c r="AD16" s="82">
        <v>2.25</v>
      </c>
      <c r="AE16" s="82">
        <v>2.25</v>
      </c>
      <c r="AF16" s="82">
        <v>2.25</v>
      </c>
      <c r="AG16" s="82">
        <v>2.25</v>
      </c>
      <c r="AH16" s="82">
        <v>2.25</v>
      </c>
      <c r="AI16" s="82">
        <v>2.25</v>
      </c>
      <c r="AJ16" s="82">
        <v>2.25</v>
      </c>
      <c r="AK16" s="93">
        <v>2.25</v>
      </c>
    </row>
    <row r="17" spans="1:37" x14ac:dyDescent="0.25">
      <c r="A17" s="97">
        <v>91</v>
      </c>
      <c r="B17" s="92">
        <v>2.25</v>
      </c>
      <c r="C17" s="82">
        <v>2.25</v>
      </c>
      <c r="D17" s="82">
        <v>2.25</v>
      </c>
      <c r="E17" s="82">
        <v>2.25</v>
      </c>
      <c r="F17" s="82">
        <v>2.25</v>
      </c>
      <c r="G17" s="82">
        <v>2.25</v>
      </c>
      <c r="H17" s="82">
        <v>2.25</v>
      </c>
      <c r="I17" s="82">
        <v>2.25</v>
      </c>
      <c r="J17" s="82">
        <v>2.25</v>
      </c>
      <c r="K17" s="82">
        <v>2.25</v>
      </c>
      <c r="L17" s="82">
        <v>2.25</v>
      </c>
      <c r="M17" s="82">
        <v>2.25</v>
      </c>
      <c r="N17" s="82">
        <v>2.25</v>
      </c>
      <c r="O17" s="82">
        <v>2.25</v>
      </c>
      <c r="P17" s="82">
        <v>2.2400000000000002</v>
      </c>
      <c r="Q17" s="82">
        <v>2.25</v>
      </c>
      <c r="R17" s="82">
        <v>2.25</v>
      </c>
      <c r="S17" s="93">
        <v>2.25</v>
      </c>
      <c r="T17" s="92">
        <v>2.25</v>
      </c>
      <c r="U17" s="82">
        <v>2.25</v>
      </c>
      <c r="V17" s="82">
        <v>2.25</v>
      </c>
      <c r="W17" s="82">
        <v>2.25</v>
      </c>
      <c r="X17" s="82">
        <v>2.25</v>
      </c>
      <c r="Y17" s="82">
        <v>2.25</v>
      </c>
      <c r="Z17" s="82">
        <v>2.25</v>
      </c>
      <c r="AA17" s="82">
        <v>2.25</v>
      </c>
      <c r="AB17" s="82">
        <v>2.25</v>
      </c>
      <c r="AC17" s="82">
        <v>2.25</v>
      </c>
      <c r="AD17" s="82">
        <v>2.25</v>
      </c>
      <c r="AE17" s="82">
        <v>2.2400000000000002</v>
      </c>
      <c r="AF17" s="82">
        <v>2.25</v>
      </c>
      <c r="AG17" s="82">
        <v>2.25</v>
      </c>
      <c r="AH17" s="82">
        <v>2.25</v>
      </c>
      <c r="AI17" s="82">
        <v>2.25</v>
      </c>
      <c r="AJ17" s="82">
        <v>2.25</v>
      </c>
      <c r="AK17" s="93">
        <v>2.25</v>
      </c>
    </row>
    <row r="18" spans="1:37" x14ac:dyDescent="0.25">
      <c r="A18" s="97">
        <v>101</v>
      </c>
      <c r="B18" s="92">
        <v>2.25</v>
      </c>
      <c r="C18" s="82">
        <v>2.25</v>
      </c>
      <c r="D18" s="82">
        <v>2.25</v>
      </c>
      <c r="E18" s="82">
        <v>2.25</v>
      </c>
      <c r="F18" s="82">
        <v>2.25</v>
      </c>
      <c r="G18" s="82">
        <v>2.25</v>
      </c>
      <c r="H18" s="82">
        <v>2.25</v>
      </c>
      <c r="I18" s="82">
        <v>2.25</v>
      </c>
      <c r="J18" s="82">
        <v>2.25</v>
      </c>
      <c r="K18" s="82">
        <v>2.25</v>
      </c>
      <c r="L18" s="82">
        <v>2.25</v>
      </c>
      <c r="M18" s="82">
        <v>2.25</v>
      </c>
      <c r="N18" s="82">
        <v>2.25</v>
      </c>
      <c r="O18" s="82">
        <v>2.25</v>
      </c>
      <c r="P18" s="82">
        <v>2.2400000000000002</v>
      </c>
      <c r="Q18" s="82">
        <v>2.25</v>
      </c>
      <c r="R18" s="82">
        <v>2.25</v>
      </c>
      <c r="S18" s="93">
        <v>2.2400000000000002</v>
      </c>
      <c r="T18" s="92">
        <v>2.25</v>
      </c>
      <c r="U18" s="82">
        <v>2.25</v>
      </c>
      <c r="V18" s="82">
        <v>2.25</v>
      </c>
      <c r="W18" s="82">
        <v>2.25</v>
      </c>
      <c r="X18" s="82">
        <v>2.25</v>
      </c>
      <c r="Y18" s="82">
        <v>2.25</v>
      </c>
      <c r="Z18" s="82">
        <v>2.25</v>
      </c>
      <c r="AA18" s="82">
        <v>2.25</v>
      </c>
      <c r="AB18" s="82">
        <v>2.25</v>
      </c>
      <c r="AC18" s="82">
        <v>2.25</v>
      </c>
      <c r="AD18" s="82">
        <v>2.25</v>
      </c>
      <c r="AE18" s="82">
        <v>2.2400000000000002</v>
      </c>
      <c r="AF18" s="82">
        <v>2.2400000000000002</v>
      </c>
      <c r="AG18" s="82">
        <v>2.25</v>
      </c>
      <c r="AH18" s="82">
        <v>2.25</v>
      </c>
      <c r="AI18" s="82">
        <v>2.25</v>
      </c>
      <c r="AJ18" s="82">
        <v>2.25</v>
      </c>
      <c r="AK18" s="93">
        <v>2.25</v>
      </c>
    </row>
    <row r="19" spans="1:37" x14ac:dyDescent="0.25">
      <c r="A19" s="97">
        <v>111</v>
      </c>
      <c r="B19" s="92">
        <v>2.25</v>
      </c>
      <c r="C19" s="82">
        <v>2.25</v>
      </c>
      <c r="D19" s="82">
        <v>2.25</v>
      </c>
      <c r="E19" s="82">
        <v>2.25</v>
      </c>
      <c r="F19" s="82">
        <v>2.25</v>
      </c>
      <c r="G19" s="82">
        <v>2.25</v>
      </c>
      <c r="H19" s="82">
        <v>2.2400000000000002</v>
      </c>
      <c r="I19" s="82">
        <v>2.25</v>
      </c>
      <c r="J19" s="82">
        <v>2.25</v>
      </c>
      <c r="K19" s="82">
        <v>2.25</v>
      </c>
      <c r="L19" s="82">
        <v>2.25</v>
      </c>
      <c r="M19" s="82">
        <v>2.25</v>
      </c>
      <c r="N19" s="82">
        <v>2.25</v>
      </c>
      <c r="O19" s="82">
        <v>2.25</v>
      </c>
      <c r="P19" s="82">
        <v>2.2400000000000002</v>
      </c>
      <c r="Q19" s="82">
        <v>2.25</v>
      </c>
      <c r="R19" s="82">
        <v>2.25</v>
      </c>
      <c r="S19" s="93">
        <v>2.2400000000000002</v>
      </c>
      <c r="T19" s="92">
        <v>2.25</v>
      </c>
      <c r="U19" s="82">
        <v>2.25</v>
      </c>
      <c r="V19" s="82">
        <v>2.25</v>
      </c>
      <c r="W19" s="82">
        <v>2.25</v>
      </c>
      <c r="X19" s="82">
        <v>2.25</v>
      </c>
      <c r="Y19" s="82">
        <v>2.25</v>
      </c>
      <c r="Z19" s="82">
        <v>2.25</v>
      </c>
      <c r="AA19" s="82">
        <v>2.25</v>
      </c>
      <c r="AB19" s="82">
        <v>2.25</v>
      </c>
      <c r="AC19" s="82">
        <v>2.25</v>
      </c>
      <c r="AD19" s="82">
        <v>2.25</v>
      </c>
      <c r="AE19" s="82">
        <v>2.2400000000000002</v>
      </c>
      <c r="AF19" s="82">
        <v>2.2400000000000002</v>
      </c>
      <c r="AG19" s="82">
        <v>2.25</v>
      </c>
      <c r="AH19" s="82">
        <v>2.25</v>
      </c>
      <c r="AI19" s="82">
        <v>2.25</v>
      </c>
      <c r="AJ19" s="82">
        <v>2.25</v>
      </c>
      <c r="AK19" s="93">
        <v>2.25</v>
      </c>
    </row>
    <row r="20" spans="1:37" x14ac:dyDescent="0.25">
      <c r="A20" s="97">
        <v>121</v>
      </c>
      <c r="B20" s="92">
        <v>2.25</v>
      </c>
      <c r="C20" s="82">
        <v>2.25</v>
      </c>
      <c r="D20" s="82">
        <v>2.25</v>
      </c>
      <c r="E20" s="82">
        <v>2.25</v>
      </c>
      <c r="F20" s="82">
        <v>2.25</v>
      </c>
      <c r="G20" s="82">
        <v>2.25</v>
      </c>
      <c r="H20" s="82">
        <v>2.2400000000000002</v>
      </c>
      <c r="I20" s="82">
        <v>2.25</v>
      </c>
      <c r="J20" s="82">
        <v>2.25</v>
      </c>
      <c r="K20" s="82">
        <v>2.25</v>
      </c>
      <c r="L20" s="82">
        <v>2.25</v>
      </c>
      <c r="M20" s="82">
        <v>2.25</v>
      </c>
      <c r="N20" s="82">
        <v>2.25</v>
      </c>
      <c r="O20" s="82">
        <v>2.25</v>
      </c>
      <c r="P20" s="82">
        <v>2.2400000000000002</v>
      </c>
      <c r="Q20" s="82">
        <v>2.25</v>
      </c>
      <c r="R20" s="82">
        <v>2.25</v>
      </c>
      <c r="S20" s="93">
        <v>2.2400000000000002</v>
      </c>
      <c r="T20" s="92">
        <v>2.25</v>
      </c>
      <c r="U20" s="82">
        <v>2.25</v>
      </c>
      <c r="V20" s="82">
        <v>2.25</v>
      </c>
      <c r="W20" s="82">
        <v>2.25</v>
      </c>
      <c r="X20" s="82">
        <v>2.25</v>
      </c>
      <c r="Y20" s="82">
        <v>2.25</v>
      </c>
      <c r="Z20" s="82">
        <v>2.25</v>
      </c>
      <c r="AA20" s="82">
        <v>2.25</v>
      </c>
      <c r="AB20" s="82">
        <v>2.25</v>
      </c>
      <c r="AC20" s="82">
        <v>2.25</v>
      </c>
      <c r="AD20" s="82">
        <v>2.25</v>
      </c>
      <c r="AE20" s="82">
        <v>2.2400000000000002</v>
      </c>
      <c r="AF20" s="82">
        <v>2.2400000000000002</v>
      </c>
      <c r="AG20" s="82">
        <v>2.25</v>
      </c>
      <c r="AH20" s="82">
        <v>2.25</v>
      </c>
      <c r="AI20" s="82">
        <v>2.25</v>
      </c>
      <c r="AJ20" s="82">
        <v>2.25</v>
      </c>
      <c r="AK20" s="93">
        <v>2.25</v>
      </c>
    </row>
    <row r="21" spans="1:37" x14ac:dyDescent="0.25">
      <c r="A21" s="97">
        <v>131</v>
      </c>
      <c r="B21" s="92">
        <v>2.25</v>
      </c>
      <c r="C21" s="82">
        <v>2.25</v>
      </c>
      <c r="D21" s="82">
        <v>2.25</v>
      </c>
      <c r="E21" s="82">
        <v>2.25</v>
      </c>
      <c r="F21" s="82">
        <v>2.25</v>
      </c>
      <c r="G21" s="82">
        <v>2.25</v>
      </c>
      <c r="H21" s="82">
        <v>2.2400000000000002</v>
      </c>
      <c r="I21" s="82">
        <v>2.25</v>
      </c>
      <c r="J21" s="82">
        <v>2.25</v>
      </c>
      <c r="K21" s="82">
        <v>2.25</v>
      </c>
      <c r="L21" s="82">
        <v>2.25</v>
      </c>
      <c r="M21" s="82">
        <v>2.25</v>
      </c>
      <c r="N21" s="82">
        <v>2.25</v>
      </c>
      <c r="O21" s="82">
        <v>2.2400000000000002</v>
      </c>
      <c r="P21" s="82">
        <v>2.2400000000000002</v>
      </c>
      <c r="Q21" s="82">
        <v>2.25</v>
      </c>
      <c r="R21" s="82">
        <v>2.25</v>
      </c>
      <c r="S21" s="93">
        <v>2.2400000000000002</v>
      </c>
      <c r="T21" s="92">
        <v>2.25</v>
      </c>
      <c r="U21" s="82">
        <v>2.25</v>
      </c>
      <c r="V21" s="82">
        <v>2.25</v>
      </c>
      <c r="W21" s="82">
        <v>2.25</v>
      </c>
      <c r="X21" s="82">
        <v>2.25</v>
      </c>
      <c r="Y21" s="82">
        <v>2.25</v>
      </c>
      <c r="Z21" s="82">
        <v>2.25</v>
      </c>
      <c r="AA21" s="82">
        <v>2.25</v>
      </c>
      <c r="AB21" s="82">
        <v>2.25</v>
      </c>
      <c r="AC21" s="82">
        <v>2.25</v>
      </c>
      <c r="AD21" s="82">
        <v>2.25</v>
      </c>
      <c r="AE21" s="82">
        <v>2.2400000000000002</v>
      </c>
      <c r="AF21" s="82">
        <v>2.2400000000000002</v>
      </c>
      <c r="AG21" s="82">
        <v>2.25</v>
      </c>
      <c r="AH21" s="82">
        <v>2.25</v>
      </c>
      <c r="AI21" s="82">
        <v>2.2400000000000002</v>
      </c>
      <c r="AJ21" s="82">
        <v>2.25</v>
      </c>
      <c r="AK21" s="93">
        <v>2.25</v>
      </c>
    </row>
    <row r="22" spans="1:37" x14ac:dyDescent="0.25">
      <c r="A22" s="97">
        <v>142</v>
      </c>
      <c r="B22" s="92">
        <v>2.25</v>
      </c>
      <c r="C22" s="82">
        <v>2.25</v>
      </c>
      <c r="D22" s="82">
        <v>2.25</v>
      </c>
      <c r="E22" s="82">
        <v>2.25</v>
      </c>
      <c r="F22" s="82">
        <v>2.25</v>
      </c>
      <c r="G22" s="82">
        <v>2.25</v>
      </c>
      <c r="H22" s="82">
        <v>2.2400000000000002</v>
      </c>
      <c r="I22" s="82">
        <v>2.25</v>
      </c>
      <c r="J22" s="82">
        <v>2.25</v>
      </c>
      <c r="K22" s="82">
        <v>2.25</v>
      </c>
      <c r="L22" s="82">
        <v>2.25</v>
      </c>
      <c r="M22" s="82">
        <v>2.25</v>
      </c>
      <c r="N22" s="82">
        <v>2.25</v>
      </c>
      <c r="O22" s="82">
        <v>2.2400000000000002</v>
      </c>
      <c r="P22" s="82">
        <v>2.2400000000000002</v>
      </c>
      <c r="Q22" s="82">
        <v>2.25</v>
      </c>
      <c r="R22" s="82">
        <v>2.25</v>
      </c>
      <c r="S22" s="93">
        <v>2.2400000000000002</v>
      </c>
      <c r="T22" s="92">
        <v>2.25</v>
      </c>
      <c r="U22" s="82">
        <v>2.25</v>
      </c>
      <c r="V22" s="82">
        <v>2.25</v>
      </c>
      <c r="W22" s="82">
        <v>2.25</v>
      </c>
      <c r="X22" s="82">
        <v>2.25</v>
      </c>
      <c r="Y22" s="82">
        <v>2.25</v>
      </c>
      <c r="Z22" s="82">
        <v>2.25</v>
      </c>
      <c r="AA22" s="82">
        <v>2.2400000000000002</v>
      </c>
      <c r="AB22" s="82">
        <v>2.25</v>
      </c>
      <c r="AC22" s="82">
        <v>2.25</v>
      </c>
      <c r="AD22" s="82">
        <v>2.25</v>
      </c>
      <c r="AE22" s="82">
        <v>2.2400000000000002</v>
      </c>
      <c r="AF22" s="82">
        <v>2.2400000000000002</v>
      </c>
      <c r="AG22" s="82">
        <v>2.25</v>
      </c>
      <c r="AH22" s="82">
        <v>2.25</v>
      </c>
      <c r="AI22" s="82">
        <v>2.2400000000000002</v>
      </c>
      <c r="AJ22" s="82">
        <v>2.2400000000000002</v>
      </c>
      <c r="AK22" s="93">
        <v>2.2400000000000002</v>
      </c>
    </row>
    <row r="23" spans="1:37" x14ac:dyDescent="0.25">
      <c r="A23" s="97">
        <v>152</v>
      </c>
      <c r="B23" s="92">
        <v>2.25</v>
      </c>
      <c r="C23" s="82">
        <v>2.25</v>
      </c>
      <c r="D23" s="82">
        <v>2.25</v>
      </c>
      <c r="E23" s="82">
        <v>2.25</v>
      </c>
      <c r="F23" s="82">
        <v>2.25</v>
      </c>
      <c r="G23" s="82">
        <v>2.25</v>
      </c>
      <c r="H23" s="82">
        <v>2.2400000000000002</v>
      </c>
      <c r="I23" s="82">
        <v>2.25</v>
      </c>
      <c r="J23" s="82">
        <v>2.25</v>
      </c>
      <c r="K23" s="82">
        <v>2.25</v>
      </c>
      <c r="L23" s="82">
        <v>2.25</v>
      </c>
      <c r="M23" s="82">
        <v>2.25</v>
      </c>
      <c r="N23" s="82">
        <v>2.25</v>
      </c>
      <c r="O23" s="82">
        <v>2.2400000000000002</v>
      </c>
      <c r="P23" s="82">
        <v>2.2400000000000002</v>
      </c>
      <c r="Q23" s="82">
        <v>2.25</v>
      </c>
      <c r="R23" s="82">
        <v>2.25</v>
      </c>
      <c r="S23" s="93">
        <v>2.2400000000000002</v>
      </c>
      <c r="T23" s="92">
        <v>2.25</v>
      </c>
      <c r="U23" s="82">
        <v>2.25</v>
      </c>
      <c r="V23" s="82">
        <v>2.25</v>
      </c>
      <c r="W23" s="82">
        <v>2.25</v>
      </c>
      <c r="X23" s="82">
        <v>2.25</v>
      </c>
      <c r="Y23" s="82">
        <v>2.25</v>
      </c>
      <c r="Z23" s="82">
        <v>2.25</v>
      </c>
      <c r="AA23" s="82">
        <v>2.2400000000000002</v>
      </c>
      <c r="AB23" s="82">
        <v>2.25</v>
      </c>
      <c r="AC23" s="82">
        <v>2.25</v>
      </c>
      <c r="AD23" s="82">
        <v>2.25</v>
      </c>
      <c r="AE23" s="82">
        <v>2.2400000000000002</v>
      </c>
      <c r="AF23" s="82">
        <v>2.2400000000000002</v>
      </c>
      <c r="AG23" s="82">
        <v>2.2400000000000002</v>
      </c>
      <c r="AH23" s="82">
        <v>2.25</v>
      </c>
      <c r="AI23" s="82">
        <v>2.2400000000000002</v>
      </c>
      <c r="AJ23" s="82">
        <v>2.2400000000000002</v>
      </c>
      <c r="AK23" s="93">
        <v>2.2400000000000002</v>
      </c>
    </row>
    <row r="24" spans="1:37" x14ac:dyDescent="0.25">
      <c r="A24" s="97">
        <v>162</v>
      </c>
      <c r="B24" s="92">
        <v>2.25</v>
      </c>
      <c r="C24" s="82">
        <v>2.25</v>
      </c>
      <c r="D24" s="82">
        <v>2.25</v>
      </c>
      <c r="E24" s="82">
        <v>2.25</v>
      </c>
      <c r="F24" s="82">
        <v>2.25</v>
      </c>
      <c r="G24" s="82">
        <v>2.25</v>
      </c>
      <c r="H24" s="82">
        <v>2.2400000000000002</v>
      </c>
      <c r="I24" s="82">
        <v>2.25</v>
      </c>
      <c r="J24" s="82">
        <v>2.25</v>
      </c>
      <c r="K24" s="82">
        <v>2.25</v>
      </c>
      <c r="L24" s="82">
        <v>2.25</v>
      </c>
      <c r="M24" s="82">
        <v>2.25</v>
      </c>
      <c r="N24" s="82">
        <v>2.25</v>
      </c>
      <c r="O24" s="82">
        <v>2.2400000000000002</v>
      </c>
      <c r="P24" s="82">
        <v>2.2400000000000002</v>
      </c>
      <c r="Q24" s="82">
        <v>2.25</v>
      </c>
      <c r="R24" s="82">
        <v>2.25</v>
      </c>
      <c r="S24" s="93">
        <v>2.2400000000000002</v>
      </c>
      <c r="T24" s="92">
        <v>2.25</v>
      </c>
      <c r="U24" s="82">
        <v>2.25</v>
      </c>
      <c r="V24" s="82">
        <v>2.25</v>
      </c>
      <c r="W24" s="82">
        <v>2.25</v>
      </c>
      <c r="X24" s="82">
        <v>2.25</v>
      </c>
      <c r="Y24" s="82">
        <v>2.25</v>
      </c>
      <c r="Z24" s="82">
        <v>2.25</v>
      </c>
      <c r="AA24" s="82">
        <v>2.2400000000000002</v>
      </c>
      <c r="AB24" s="82">
        <v>2.25</v>
      </c>
      <c r="AC24" s="82">
        <v>2.25</v>
      </c>
      <c r="AD24" s="82">
        <v>2.25</v>
      </c>
      <c r="AE24" s="82">
        <v>2.2400000000000002</v>
      </c>
      <c r="AF24" s="82">
        <v>2.2400000000000002</v>
      </c>
      <c r="AG24" s="82">
        <v>2.2400000000000002</v>
      </c>
      <c r="AH24" s="82">
        <v>2.25</v>
      </c>
      <c r="AI24" s="82">
        <v>2.2400000000000002</v>
      </c>
      <c r="AJ24" s="82">
        <v>2.2400000000000002</v>
      </c>
      <c r="AK24" s="93">
        <v>2.2400000000000002</v>
      </c>
    </row>
    <row r="25" spans="1:37" x14ac:dyDescent="0.25">
      <c r="A25" s="97">
        <v>172</v>
      </c>
      <c r="B25" s="92">
        <v>2.25</v>
      </c>
      <c r="C25" s="82">
        <v>2.25</v>
      </c>
      <c r="D25" s="82">
        <v>2.25</v>
      </c>
      <c r="E25" s="82">
        <v>2.25</v>
      </c>
      <c r="F25" s="82">
        <v>2.25</v>
      </c>
      <c r="G25" s="82">
        <v>2.25</v>
      </c>
      <c r="H25" s="82">
        <v>2.2400000000000002</v>
      </c>
      <c r="I25" s="82">
        <v>2.25</v>
      </c>
      <c r="J25" s="82">
        <v>2.25</v>
      </c>
      <c r="K25" s="82">
        <v>2.25</v>
      </c>
      <c r="L25" s="82">
        <v>2.25</v>
      </c>
      <c r="M25" s="82">
        <v>2.25</v>
      </c>
      <c r="N25" s="82">
        <v>2.25</v>
      </c>
      <c r="O25" s="82">
        <v>2.2400000000000002</v>
      </c>
      <c r="P25" s="82">
        <v>2.2400000000000002</v>
      </c>
      <c r="Q25" s="82">
        <v>2.25</v>
      </c>
      <c r="R25" s="82">
        <v>2.25</v>
      </c>
      <c r="S25" s="93">
        <v>2.2400000000000002</v>
      </c>
      <c r="T25" s="92">
        <v>2.25</v>
      </c>
      <c r="U25" s="82">
        <v>2.25</v>
      </c>
      <c r="V25" s="82">
        <v>2.25</v>
      </c>
      <c r="W25" s="82">
        <v>2.25</v>
      </c>
      <c r="X25" s="82">
        <v>2.25</v>
      </c>
      <c r="Y25" s="82">
        <v>2.25</v>
      </c>
      <c r="Z25" s="82">
        <v>2.25</v>
      </c>
      <c r="AA25" s="82">
        <v>2.2400000000000002</v>
      </c>
      <c r="AB25" s="82">
        <v>2.25</v>
      </c>
      <c r="AC25" s="82">
        <v>2.25</v>
      </c>
      <c r="AD25" s="82">
        <v>2.25</v>
      </c>
      <c r="AE25" s="82">
        <v>2.2400000000000002</v>
      </c>
      <c r="AF25" s="82">
        <v>2.2400000000000002</v>
      </c>
      <c r="AG25" s="82">
        <v>2.2400000000000002</v>
      </c>
      <c r="AH25" s="82">
        <v>2.25</v>
      </c>
      <c r="AI25" s="82">
        <v>2.2400000000000002</v>
      </c>
      <c r="AJ25" s="82">
        <v>2.2400000000000002</v>
      </c>
      <c r="AK25" s="93">
        <v>2.2400000000000002</v>
      </c>
    </row>
    <row r="26" spans="1:37" x14ac:dyDescent="0.25">
      <c r="A26" s="97">
        <v>182</v>
      </c>
      <c r="B26" s="92">
        <v>2.25</v>
      </c>
      <c r="C26" s="82">
        <v>2.25</v>
      </c>
      <c r="D26" s="82">
        <v>2.25</v>
      </c>
      <c r="E26" s="82">
        <v>2.25</v>
      </c>
      <c r="F26" s="82">
        <v>2.25</v>
      </c>
      <c r="G26" s="82">
        <v>2.25</v>
      </c>
      <c r="H26" s="82">
        <v>2.2400000000000002</v>
      </c>
      <c r="I26" s="82">
        <v>2.25</v>
      </c>
      <c r="J26" s="82">
        <v>2.25</v>
      </c>
      <c r="K26" s="82">
        <v>2.25</v>
      </c>
      <c r="L26" s="82">
        <v>2.25</v>
      </c>
      <c r="M26" s="82">
        <v>2.25</v>
      </c>
      <c r="N26" s="82">
        <v>2.25</v>
      </c>
      <c r="O26" s="82">
        <v>2.2400000000000002</v>
      </c>
      <c r="P26" s="82">
        <v>2.2400000000000002</v>
      </c>
      <c r="Q26" s="82">
        <v>2.25</v>
      </c>
      <c r="R26" s="82">
        <v>2.25</v>
      </c>
      <c r="S26" s="93">
        <v>2.2400000000000002</v>
      </c>
      <c r="T26" s="92">
        <v>2.25</v>
      </c>
      <c r="U26" s="82">
        <v>2.25</v>
      </c>
      <c r="V26" s="82">
        <v>2.25</v>
      </c>
      <c r="W26" s="82">
        <v>2.25</v>
      </c>
      <c r="X26" s="82">
        <v>2.25</v>
      </c>
      <c r="Y26" s="82">
        <v>2.25</v>
      </c>
      <c r="Z26" s="82">
        <v>2.25</v>
      </c>
      <c r="AA26" s="82">
        <v>2.2400000000000002</v>
      </c>
      <c r="AB26" s="82">
        <v>2.25</v>
      </c>
      <c r="AC26" s="82">
        <v>2.25</v>
      </c>
      <c r="AD26" s="82">
        <v>2.2399999999999998</v>
      </c>
      <c r="AE26" s="82">
        <v>2.2400000000000002</v>
      </c>
      <c r="AF26" s="82">
        <v>2.2400000000000002</v>
      </c>
      <c r="AG26" s="82">
        <v>2.2400000000000002</v>
      </c>
      <c r="AH26" s="82">
        <v>2.25</v>
      </c>
      <c r="AI26" s="82">
        <v>2.2400000000000002</v>
      </c>
      <c r="AJ26" s="82">
        <v>2.2400000000000002</v>
      </c>
      <c r="AK26" s="93">
        <v>2.2400000000000002</v>
      </c>
    </row>
    <row r="27" spans="1:37" x14ac:dyDescent="0.25">
      <c r="A27" s="97">
        <v>192</v>
      </c>
      <c r="B27" s="92">
        <v>2.25</v>
      </c>
      <c r="C27" s="82">
        <v>2.25</v>
      </c>
      <c r="D27" s="82">
        <v>2.25</v>
      </c>
      <c r="E27" s="82">
        <v>2.25</v>
      </c>
      <c r="F27" s="82">
        <v>2.25</v>
      </c>
      <c r="G27" s="82">
        <v>2.25</v>
      </c>
      <c r="H27" s="82">
        <v>2.2400000000000002</v>
      </c>
      <c r="I27" s="82">
        <v>2.25</v>
      </c>
      <c r="J27" s="82">
        <v>2.25</v>
      </c>
      <c r="K27" s="82">
        <v>2.25</v>
      </c>
      <c r="L27" s="82">
        <v>2.25</v>
      </c>
      <c r="M27" s="82">
        <v>2.25</v>
      </c>
      <c r="N27" s="82">
        <v>2.25</v>
      </c>
      <c r="O27" s="82">
        <v>2.2400000000000002</v>
      </c>
      <c r="P27" s="82">
        <v>2.2400000000000002</v>
      </c>
      <c r="Q27" s="82">
        <v>2.2400000000000002</v>
      </c>
      <c r="R27" s="82">
        <v>2.25</v>
      </c>
      <c r="S27" s="93">
        <v>2.2400000000000002</v>
      </c>
      <c r="T27" s="92">
        <v>2.25</v>
      </c>
      <c r="U27" s="82">
        <v>2.25</v>
      </c>
      <c r="V27" s="82">
        <v>2.25</v>
      </c>
      <c r="W27" s="82">
        <v>2.25</v>
      </c>
      <c r="X27" s="82">
        <v>2.25</v>
      </c>
      <c r="Y27" s="82">
        <v>2.25</v>
      </c>
      <c r="Z27" s="82">
        <v>2.25</v>
      </c>
      <c r="AA27" s="82">
        <v>2.2400000000000002</v>
      </c>
      <c r="AB27" s="82">
        <v>2.25</v>
      </c>
      <c r="AC27" s="82">
        <v>2.25</v>
      </c>
      <c r="AD27" s="82">
        <v>2.2399999999999998</v>
      </c>
      <c r="AE27" s="82">
        <v>2.2400000000000002</v>
      </c>
      <c r="AF27" s="82">
        <v>2.2400000000000002</v>
      </c>
      <c r="AG27" s="82">
        <v>2.2400000000000002</v>
      </c>
      <c r="AH27" s="82">
        <v>2.25</v>
      </c>
      <c r="AI27" s="82">
        <v>2.2400000000000002</v>
      </c>
      <c r="AJ27" s="82">
        <v>2.2400000000000002</v>
      </c>
      <c r="AK27" s="93">
        <v>2.2400000000000002</v>
      </c>
    </row>
    <row r="28" spans="1:37" x14ac:dyDescent="0.25">
      <c r="A28" s="97">
        <v>202</v>
      </c>
      <c r="B28" s="92">
        <v>2.25</v>
      </c>
      <c r="C28" s="82">
        <v>2.25</v>
      </c>
      <c r="D28" s="82">
        <v>2.25</v>
      </c>
      <c r="E28" s="82">
        <v>2.25</v>
      </c>
      <c r="F28" s="82">
        <v>2.25</v>
      </c>
      <c r="G28" s="82">
        <v>2.25</v>
      </c>
      <c r="H28" s="82">
        <v>2.2400000000000002</v>
      </c>
      <c r="I28" s="82">
        <v>2.25</v>
      </c>
      <c r="J28" s="82">
        <v>2.25</v>
      </c>
      <c r="K28" s="82">
        <v>2.25</v>
      </c>
      <c r="L28" s="82">
        <v>2.25</v>
      </c>
      <c r="M28" s="82">
        <v>2.25</v>
      </c>
      <c r="N28" s="82">
        <v>2.25</v>
      </c>
      <c r="O28" s="82">
        <v>2.2400000000000002</v>
      </c>
      <c r="P28" s="82">
        <v>2.2400000000000002</v>
      </c>
      <c r="Q28" s="82">
        <v>2.2400000000000002</v>
      </c>
      <c r="R28" s="82">
        <v>2.25</v>
      </c>
      <c r="S28" s="93">
        <v>2.2400000000000002</v>
      </c>
      <c r="T28" s="92">
        <v>2.25</v>
      </c>
      <c r="U28" s="82">
        <v>2.25</v>
      </c>
      <c r="V28" s="82">
        <v>2.25</v>
      </c>
      <c r="W28" s="82">
        <v>2.25</v>
      </c>
      <c r="X28" s="82">
        <v>2.25</v>
      </c>
      <c r="Y28" s="82">
        <v>2.25</v>
      </c>
      <c r="Z28" s="82">
        <v>2.25</v>
      </c>
      <c r="AA28" s="82">
        <v>2.2400000000000002</v>
      </c>
      <c r="AB28" s="82">
        <v>2.25</v>
      </c>
      <c r="AC28" s="82">
        <v>2.2400000000000002</v>
      </c>
      <c r="AD28" s="82">
        <v>2.2399999999999998</v>
      </c>
      <c r="AE28" s="82">
        <v>2.2400000000000002</v>
      </c>
      <c r="AF28" s="82">
        <v>2.2400000000000002</v>
      </c>
      <c r="AG28" s="82">
        <v>2.2400000000000002</v>
      </c>
      <c r="AH28" s="82">
        <v>2.25</v>
      </c>
      <c r="AI28" s="82">
        <v>2.2400000000000002</v>
      </c>
      <c r="AJ28" s="82">
        <v>2.2400000000000002</v>
      </c>
      <c r="AK28" s="93">
        <v>2.2400000000000002</v>
      </c>
    </row>
    <row r="29" spans="1:37" x14ac:dyDescent="0.25">
      <c r="A29" s="97">
        <v>213</v>
      </c>
      <c r="B29" s="92">
        <v>2.25</v>
      </c>
      <c r="C29" s="82">
        <v>2.25</v>
      </c>
      <c r="D29" s="82">
        <v>2.25</v>
      </c>
      <c r="E29" s="82">
        <v>2.25</v>
      </c>
      <c r="F29" s="82">
        <v>2.25</v>
      </c>
      <c r="G29" s="82">
        <v>2.25</v>
      </c>
      <c r="H29" s="82">
        <v>2.2400000000000002</v>
      </c>
      <c r="I29" s="82">
        <v>2.25</v>
      </c>
      <c r="J29" s="82">
        <v>2.25</v>
      </c>
      <c r="K29" s="82">
        <v>2.25</v>
      </c>
      <c r="L29" s="82">
        <v>2.25</v>
      </c>
      <c r="M29" s="82">
        <v>2.25</v>
      </c>
      <c r="N29" s="82">
        <v>2.2400000000000002</v>
      </c>
      <c r="O29" s="82">
        <v>2.2400000000000002</v>
      </c>
      <c r="P29" s="82">
        <v>2.2400000000000002</v>
      </c>
      <c r="Q29" s="82">
        <v>2.2400000000000002</v>
      </c>
      <c r="R29" s="82">
        <v>2.25</v>
      </c>
      <c r="S29" s="93">
        <v>2.2400000000000002</v>
      </c>
      <c r="T29" s="92">
        <v>2.25</v>
      </c>
      <c r="U29" s="82">
        <v>2.25</v>
      </c>
      <c r="V29" s="82">
        <v>2.25</v>
      </c>
      <c r="W29" s="82">
        <v>2.25</v>
      </c>
      <c r="X29" s="82">
        <v>2.25</v>
      </c>
      <c r="Y29" s="82">
        <v>2.25</v>
      </c>
      <c r="Z29" s="82">
        <v>2.25</v>
      </c>
      <c r="AA29" s="82">
        <v>2.2400000000000002</v>
      </c>
      <c r="AB29" s="82">
        <v>2.25</v>
      </c>
      <c r="AC29" s="82">
        <v>2.2400000000000002</v>
      </c>
      <c r="AD29" s="82">
        <v>2.2399999999999998</v>
      </c>
      <c r="AE29" s="82">
        <v>2.2400000000000002</v>
      </c>
      <c r="AF29" s="82">
        <v>2.2400000000000002</v>
      </c>
      <c r="AG29" s="82">
        <v>2.2400000000000002</v>
      </c>
      <c r="AH29" s="82">
        <v>2.25</v>
      </c>
      <c r="AI29" s="82">
        <v>2.2400000000000002</v>
      </c>
      <c r="AJ29" s="82">
        <v>2.2400000000000002</v>
      </c>
      <c r="AK29" s="93">
        <v>2.2400000000000002</v>
      </c>
    </row>
    <row r="30" spans="1:37" x14ac:dyDescent="0.25">
      <c r="A30" s="97">
        <v>223</v>
      </c>
      <c r="B30" s="92">
        <v>2.25</v>
      </c>
      <c r="C30" s="82">
        <v>2.25</v>
      </c>
      <c r="D30" s="82">
        <v>2.25</v>
      </c>
      <c r="E30" s="82">
        <v>2.25</v>
      </c>
      <c r="F30" s="82">
        <v>2.25</v>
      </c>
      <c r="G30" s="82">
        <v>2.25</v>
      </c>
      <c r="H30" s="82">
        <v>2.2400000000000002</v>
      </c>
      <c r="I30" s="82">
        <v>2.25</v>
      </c>
      <c r="J30" s="82">
        <v>2.25</v>
      </c>
      <c r="K30" s="82">
        <v>2.25</v>
      </c>
      <c r="L30" s="82">
        <v>2.25</v>
      </c>
      <c r="M30" s="82">
        <v>2.25</v>
      </c>
      <c r="N30" s="82">
        <v>2.2400000000000002</v>
      </c>
      <c r="O30" s="82">
        <v>2.2400000000000002</v>
      </c>
      <c r="P30" s="82">
        <v>2.2400000000000002</v>
      </c>
      <c r="Q30" s="82">
        <v>2.2400000000000002</v>
      </c>
      <c r="R30" s="82">
        <v>2.25</v>
      </c>
      <c r="S30" s="93">
        <v>2.2400000000000002</v>
      </c>
      <c r="T30" s="92">
        <v>2.25</v>
      </c>
      <c r="U30" s="82">
        <v>2.25</v>
      </c>
      <c r="V30" s="82">
        <v>2.25</v>
      </c>
      <c r="W30" s="82">
        <v>2.25</v>
      </c>
      <c r="X30" s="82">
        <v>2.2400000000000002</v>
      </c>
      <c r="Y30" s="82">
        <v>2.25</v>
      </c>
      <c r="Z30" s="82">
        <v>2.25</v>
      </c>
      <c r="AA30" s="82">
        <v>2.2400000000000002</v>
      </c>
      <c r="AB30" s="82">
        <v>2.25</v>
      </c>
      <c r="AC30" s="82">
        <v>2.2400000000000002</v>
      </c>
      <c r="AD30" s="82">
        <v>2.2399999999999998</v>
      </c>
      <c r="AE30" s="82">
        <v>2.2400000000000002</v>
      </c>
      <c r="AF30" s="82">
        <v>2.2400000000000002</v>
      </c>
      <c r="AG30" s="82">
        <v>2.2400000000000002</v>
      </c>
      <c r="AH30" s="82">
        <v>2.25</v>
      </c>
      <c r="AI30" s="82">
        <v>2.2400000000000002</v>
      </c>
      <c r="AJ30" s="82">
        <v>2.2400000000000002</v>
      </c>
      <c r="AK30" s="93">
        <v>2.2400000000000002</v>
      </c>
    </row>
    <row r="31" spans="1:37" x14ac:dyDescent="0.25">
      <c r="A31" s="97">
        <v>233</v>
      </c>
      <c r="B31" s="92">
        <v>2.25</v>
      </c>
      <c r="C31" s="82">
        <v>2.25</v>
      </c>
      <c r="D31" s="82">
        <v>2.25</v>
      </c>
      <c r="E31" s="82">
        <v>2.25</v>
      </c>
      <c r="F31" s="82">
        <v>2.25</v>
      </c>
      <c r="G31" s="82">
        <v>2.25</v>
      </c>
      <c r="H31" s="82">
        <v>2.2400000000000002</v>
      </c>
      <c r="I31" s="82">
        <v>2.25</v>
      </c>
      <c r="J31" s="82">
        <v>2.25</v>
      </c>
      <c r="K31" s="82">
        <v>2.25</v>
      </c>
      <c r="L31" s="82">
        <v>2.25</v>
      </c>
      <c r="M31" s="82">
        <v>2.25</v>
      </c>
      <c r="N31" s="82">
        <v>2.2400000000000002</v>
      </c>
      <c r="O31" s="82">
        <v>2.2400000000000002</v>
      </c>
      <c r="P31" s="82">
        <v>2.2400000000000002</v>
      </c>
      <c r="Q31" s="82">
        <v>2.2400000000000002</v>
      </c>
      <c r="R31" s="82">
        <v>2.25</v>
      </c>
      <c r="S31" s="93">
        <v>2.2400000000000002</v>
      </c>
      <c r="T31" s="92">
        <v>2.25</v>
      </c>
      <c r="U31" s="82">
        <v>2.25</v>
      </c>
      <c r="V31" s="82">
        <v>2.25</v>
      </c>
      <c r="W31" s="82">
        <v>2.2400000000000002</v>
      </c>
      <c r="X31" s="82">
        <v>2.2400000000000002</v>
      </c>
      <c r="Y31" s="82">
        <v>2.25</v>
      </c>
      <c r="Z31" s="82">
        <v>2.25</v>
      </c>
      <c r="AA31" s="82">
        <v>2.2400000000000002</v>
      </c>
      <c r="AB31" s="82">
        <v>2.25</v>
      </c>
      <c r="AC31" s="82">
        <v>2.2400000000000002</v>
      </c>
      <c r="AD31" s="82">
        <v>2.2399999999999998</v>
      </c>
      <c r="AE31" s="82">
        <v>2.2400000000000002</v>
      </c>
      <c r="AF31" s="82">
        <v>2.2400000000000002</v>
      </c>
      <c r="AG31" s="82">
        <v>2.2400000000000002</v>
      </c>
      <c r="AH31" s="82">
        <v>2.25</v>
      </c>
      <c r="AI31" s="82">
        <v>2.2400000000000002</v>
      </c>
      <c r="AJ31" s="82">
        <v>2.2400000000000002</v>
      </c>
      <c r="AK31" s="93">
        <v>2.2400000000000002</v>
      </c>
    </row>
    <row r="32" spans="1:37" x14ac:dyDescent="0.25">
      <c r="A32" s="97">
        <v>243</v>
      </c>
      <c r="B32" s="92">
        <v>2.25</v>
      </c>
      <c r="C32" s="82">
        <v>2.25</v>
      </c>
      <c r="D32" s="82">
        <v>2.25</v>
      </c>
      <c r="E32" s="82">
        <v>2.25</v>
      </c>
      <c r="F32" s="82">
        <v>2.25</v>
      </c>
      <c r="G32" s="82">
        <v>2.25</v>
      </c>
      <c r="H32" s="82">
        <v>2.2400000000000002</v>
      </c>
      <c r="I32" s="82">
        <v>2.25</v>
      </c>
      <c r="J32" s="82">
        <v>2.25</v>
      </c>
      <c r="K32" s="82">
        <v>2.25</v>
      </c>
      <c r="L32" s="82">
        <v>2.25</v>
      </c>
      <c r="M32" s="82">
        <v>2.25</v>
      </c>
      <c r="N32" s="82">
        <v>2.2400000000000002</v>
      </c>
      <c r="O32" s="82">
        <v>2.2400000000000002</v>
      </c>
      <c r="P32" s="82">
        <v>2.2400000000000002</v>
      </c>
      <c r="Q32" s="82">
        <v>2.2400000000000002</v>
      </c>
      <c r="R32" s="82">
        <v>2.2399999999999998</v>
      </c>
      <c r="S32" s="93">
        <v>2.2400000000000002</v>
      </c>
      <c r="T32" s="92">
        <v>2.25</v>
      </c>
      <c r="U32" s="82">
        <v>2.2400000000000002</v>
      </c>
      <c r="V32" s="82">
        <v>2.25</v>
      </c>
      <c r="W32" s="82">
        <v>2.2400000000000002</v>
      </c>
      <c r="X32" s="82">
        <v>2.2400000000000002</v>
      </c>
      <c r="Y32" s="82">
        <v>2.25</v>
      </c>
      <c r="Z32" s="82">
        <v>2.25</v>
      </c>
      <c r="AA32" s="82">
        <v>2.2400000000000002</v>
      </c>
      <c r="AB32" s="82">
        <v>2.25</v>
      </c>
      <c r="AC32" s="82">
        <v>2.2400000000000002</v>
      </c>
      <c r="AD32" s="82">
        <v>2.2399999999999998</v>
      </c>
      <c r="AE32" s="82">
        <v>2.2400000000000002</v>
      </c>
      <c r="AF32" s="82">
        <v>2.2400000000000002</v>
      </c>
      <c r="AG32" s="82">
        <v>2.2400000000000002</v>
      </c>
      <c r="AH32" s="82">
        <v>2.2399999999999998</v>
      </c>
      <c r="AI32" s="82">
        <v>2.2400000000000002</v>
      </c>
      <c r="AJ32" s="82">
        <v>2.2400000000000002</v>
      </c>
      <c r="AK32" s="93">
        <v>2.2400000000000002</v>
      </c>
    </row>
    <row r="33" spans="1:37" x14ac:dyDescent="0.25">
      <c r="A33" s="97">
        <v>253</v>
      </c>
      <c r="B33" s="92">
        <v>2.25</v>
      </c>
      <c r="C33" s="82">
        <v>2.25</v>
      </c>
      <c r="D33" s="82">
        <v>2.25</v>
      </c>
      <c r="E33" s="82">
        <v>2.25</v>
      </c>
      <c r="F33" s="82">
        <v>2.25</v>
      </c>
      <c r="G33" s="82">
        <v>2.25</v>
      </c>
      <c r="H33" s="82">
        <v>2.2400000000000002</v>
      </c>
      <c r="I33" s="82">
        <v>2.25</v>
      </c>
      <c r="J33" s="82">
        <v>2.25</v>
      </c>
      <c r="K33" s="82">
        <v>2.25</v>
      </c>
      <c r="L33" s="82">
        <v>2.25</v>
      </c>
      <c r="M33" s="82">
        <v>2.25</v>
      </c>
      <c r="N33" s="82">
        <v>2.2400000000000002</v>
      </c>
      <c r="O33" s="82">
        <v>2.2400000000000002</v>
      </c>
      <c r="P33" s="82">
        <v>2.2400000000000002</v>
      </c>
      <c r="Q33" s="82">
        <v>2.2400000000000002</v>
      </c>
      <c r="R33" s="82">
        <v>2.2399999999999998</v>
      </c>
      <c r="S33" s="93">
        <v>2.2400000000000002</v>
      </c>
      <c r="T33" s="92">
        <v>2.25</v>
      </c>
      <c r="U33" s="82">
        <v>2.2400000000000002</v>
      </c>
      <c r="V33" s="82">
        <v>2.2400000000000002</v>
      </c>
      <c r="W33" s="82">
        <v>2.2400000000000002</v>
      </c>
      <c r="X33" s="82">
        <v>2.2400000000000002</v>
      </c>
      <c r="Y33" s="82">
        <v>2.25</v>
      </c>
      <c r="Z33" s="82">
        <v>2.25</v>
      </c>
      <c r="AA33" s="82">
        <v>2.2400000000000002</v>
      </c>
      <c r="AB33" s="82">
        <v>2.2400000000000002</v>
      </c>
      <c r="AC33" s="82">
        <v>2.2400000000000002</v>
      </c>
      <c r="AD33" s="82">
        <v>2.2399999999999998</v>
      </c>
      <c r="AE33" s="82">
        <v>2.2400000000000002</v>
      </c>
      <c r="AF33" s="82">
        <v>2.2400000000000002</v>
      </c>
      <c r="AG33" s="82">
        <v>2.2400000000000002</v>
      </c>
      <c r="AH33" s="82">
        <v>2.2399999999999998</v>
      </c>
      <c r="AI33" s="82">
        <v>2.2400000000000002</v>
      </c>
      <c r="AJ33" s="82">
        <v>2.2400000000000002</v>
      </c>
      <c r="AK33" s="93">
        <v>2.2400000000000002</v>
      </c>
    </row>
    <row r="34" spans="1:37" x14ac:dyDescent="0.25">
      <c r="A34" s="97">
        <v>263</v>
      </c>
      <c r="B34" s="92">
        <v>2.25</v>
      </c>
      <c r="C34" s="82">
        <v>2.25</v>
      </c>
      <c r="D34" s="82">
        <v>2.25</v>
      </c>
      <c r="E34" s="82">
        <v>2.25</v>
      </c>
      <c r="F34" s="82">
        <v>2.25</v>
      </c>
      <c r="G34" s="82">
        <v>2.25</v>
      </c>
      <c r="H34" s="82">
        <v>2.2400000000000002</v>
      </c>
      <c r="I34" s="82">
        <v>2.25</v>
      </c>
      <c r="J34" s="82">
        <v>2.25</v>
      </c>
      <c r="K34" s="82">
        <v>2.25</v>
      </c>
      <c r="L34" s="82">
        <v>2.25</v>
      </c>
      <c r="M34" s="82">
        <v>2.25</v>
      </c>
      <c r="N34" s="82">
        <v>2.2400000000000002</v>
      </c>
      <c r="O34" s="82">
        <v>2.2400000000000002</v>
      </c>
      <c r="P34" s="82">
        <v>2.2400000000000002</v>
      </c>
      <c r="Q34" s="82">
        <v>2.2400000000000002</v>
      </c>
      <c r="R34" s="82">
        <v>2.2399999999999998</v>
      </c>
      <c r="S34" s="93">
        <v>2.2400000000000002</v>
      </c>
      <c r="T34" s="92">
        <v>2.25</v>
      </c>
      <c r="U34" s="82">
        <v>2.2400000000000002</v>
      </c>
      <c r="V34" s="82">
        <v>2.2400000000000002</v>
      </c>
      <c r="W34" s="82">
        <v>2.2400000000000002</v>
      </c>
      <c r="X34" s="82">
        <v>2.2400000000000002</v>
      </c>
      <c r="Y34" s="82">
        <v>2.25</v>
      </c>
      <c r="Z34" s="82">
        <v>2.25</v>
      </c>
      <c r="AA34" s="82">
        <v>2.2400000000000002</v>
      </c>
      <c r="AB34" s="82">
        <v>2.2400000000000002</v>
      </c>
      <c r="AC34" s="82">
        <v>2.2400000000000002</v>
      </c>
      <c r="AD34" s="82">
        <v>2.2399999999999998</v>
      </c>
      <c r="AE34" s="82">
        <v>2.2400000000000002</v>
      </c>
      <c r="AF34" s="82">
        <v>2.2400000000000002</v>
      </c>
      <c r="AG34" s="82">
        <v>2.2400000000000002</v>
      </c>
      <c r="AH34" s="82">
        <v>2.2399999999999998</v>
      </c>
      <c r="AI34" s="82">
        <v>2.2400000000000002</v>
      </c>
      <c r="AJ34" s="82">
        <v>2.2400000000000002</v>
      </c>
      <c r="AK34" s="93">
        <v>2.2400000000000002</v>
      </c>
    </row>
    <row r="35" spans="1:37" x14ac:dyDescent="0.25">
      <c r="A35" s="97">
        <v>273</v>
      </c>
      <c r="B35" s="92">
        <v>2.25</v>
      </c>
      <c r="C35" s="82">
        <v>2.25</v>
      </c>
      <c r="D35" s="82">
        <v>2.25</v>
      </c>
      <c r="E35" s="82">
        <v>2.25</v>
      </c>
      <c r="F35" s="82">
        <v>2.25</v>
      </c>
      <c r="G35" s="82">
        <v>2.25</v>
      </c>
      <c r="H35" s="82">
        <v>2.2400000000000002</v>
      </c>
      <c r="I35" s="82">
        <v>2.25</v>
      </c>
      <c r="J35" s="82">
        <v>2.25</v>
      </c>
      <c r="K35" s="82">
        <v>2.25</v>
      </c>
      <c r="L35" s="82">
        <v>2.25</v>
      </c>
      <c r="M35" s="82">
        <v>2.25</v>
      </c>
      <c r="N35" s="82">
        <v>2.2400000000000002</v>
      </c>
      <c r="O35" s="82">
        <v>2.2400000000000002</v>
      </c>
      <c r="P35" s="82">
        <v>2.2400000000000002</v>
      </c>
      <c r="Q35" s="82">
        <v>2.2400000000000002</v>
      </c>
      <c r="R35" s="82">
        <v>2.2399999999999998</v>
      </c>
      <c r="S35" s="93">
        <v>2.2400000000000002</v>
      </c>
      <c r="T35" s="92">
        <v>2.25</v>
      </c>
      <c r="U35" s="82">
        <v>2.2400000000000002</v>
      </c>
      <c r="V35" s="82">
        <v>2.2400000000000002</v>
      </c>
      <c r="W35" s="82">
        <v>2.2400000000000002</v>
      </c>
      <c r="X35" s="82">
        <v>2.2400000000000002</v>
      </c>
      <c r="Y35" s="82">
        <v>2.25</v>
      </c>
      <c r="Z35" s="82">
        <v>2.25</v>
      </c>
      <c r="AA35" s="82">
        <v>2.2400000000000002</v>
      </c>
      <c r="AB35" s="82">
        <v>2.2400000000000002</v>
      </c>
      <c r="AC35" s="82">
        <v>2.2400000000000002</v>
      </c>
      <c r="AD35" s="82">
        <v>2.2399999999999998</v>
      </c>
      <c r="AE35" s="82">
        <v>2.2400000000000002</v>
      </c>
      <c r="AF35" s="82">
        <v>2.2400000000000002</v>
      </c>
      <c r="AG35" s="82">
        <v>2.2400000000000002</v>
      </c>
      <c r="AH35" s="82">
        <v>2.2399999999999998</v>
      </c>
      <c r="AI35" s="82">
        <v>2.23</v>
      </c>
      <c r="AJ35" s="82">
        <v>2.2400000000000002</v>
      </c>
      <c r="AK35" s="93">
        <v>2.2400000000000002</v>
      </c>
    </row>
    <row r="36" spans="1:37" x14ac:dyDescent="0.25">
      <c r="A36" s="97">
        <v>284</v>
      </c>
      <c r="B36" s="92">
        <v>2.25</v>
      </c>
      <c r="C36" s="82">
        <v>2.25</v>
      </c>
      <c r="D36" s="82">
        <v>2.25</v>
      </c>
      <c r="E36" s="82">
        <v>2.25</v>
      </c>
      <c r="F36" s="82">
        <v>2.25</v>
      </c>
      <c r="G36" s="82">
        <v>2.25</v>
      </c>
      <c r="H36" s="82">
        <v>2.2400000000000002</v>
      </c>
      <c r="I36" s="82">
        <v>2.25</v>
      </c>
      <c r="J36" s="82">
        <v>2.25</v>
      </c>
      <c r="K36" s="82">
        <v>2.25</v>
      </c>
      <c r="L36" s="82">
        <v>2.25</v>
      </c>
      <c r="M36" s="82">
        <v>2.25</v>
      </c>
      <c r="N36" s="82">
        <v>2.2400000000000002</v>
      </c>
      <c r="O36" s="82">
        <v>2.2400000000000002</v>
      </c>
      <c r="P36" s="82">
        <v>2.23</v>
      </c>
      <c r="Q36" s="82">
        <v>2.2400000000000002</v>
      </c>
      <c r="R36" s="82">
        <v>2.2399999999999998</v>
      </c>
      <c r="S36" s="93">
        <v>2.2400000000000002</v>
      </c>
      <c r="T36" s="92">
        <v>2.25</v>
      </c>
      <c r="U36" s="82">
        <v>2.2400000000000002</v>
      </c>
      <c r="V36" s="82">
        <v>2.2400000000000002</v>
      </c>
      <c r="W36" s="82">
        <v>2.2400000000000002</v>
      </c>
      <c r="X36" s="82">
        <v>2.2400000000000002</v>
      </c>
      <c r="Y36" s="82">
        <v>2.25</v>
      </c>
      <c r="Z36" s="82">
        <v>2.2400000000000002</v>
      </c>
      <c r="AA36" s="82">
        <v>2.2400000000000002</v>
      </c>
      <c r="AB36" s="82">
        <v>2.2400000000000002</v>
      </c>
      <c r="AC36" s="82">
        <v>2.2400000000000002</v>
      </c>
      <c r="AD36" s="82">
        <v>2.2399999999999998</v>
      </c>
      <c r="AE36" s="82">
        <v>2.2400000000000002</v>
      </c>
      <c r="AF36" s="82">
        <v>2.2400000000000002</v>
      </c>
      <c r="AG36" s="82">
        <v>2.2400000000000002</v>
      </c>
      <c r="AH36" s="82">
        <v>2.2399999999999998</v>
      </c>
      <c r="AI36" s="82">
        <v>2.23</v>
      </c>
      <c r="AJ36" s="82">
        <v>2.2400000000000002</v>
      </c>
      <c r="AK36" s="93">
        <v>2.2400000000000002</v>
      </c>
    </row>
    <row r="37" spans="1:37" x14ac:dyDescent="0.25">
      <c r="A37" s="97">
        <v>294</v>
      </c>
      <c r="B37" s="92">
        <v>2.25</v>
      </c>
      <c r="C37" s="82">
        <v>2.25</v>
      </c>
      <c r="D37" s="82">
        <v>2.25</v>
      </c>
      <c r="E37" s="82">
        <v>2.25</v>
      </c>
      <c r="F37" s="82">
        <v>2.25</v>
      </c>
      <c r="G37" s="82">
        <v>2.25</v>
      </c>
      <c r="H37" s="82">
        <v>2.2400000000000002</v>
      </c>
      <c r="I37" s="82">
        <v>2.25</v>
      </c>
      <c r="J37" s="82">
        <v>2.25</v>
      </c>
      <c r="K37" s="82">
        <v>2.25</v>
      </c>
      <c r="L37" s="82">
        <v>2.25</v>
      </c>
      <c r="M37" s="82">
        <v>2.25</v>
      </c>
      <c r="N37" s="82">
        <v>2.2400000000000002</v>
      </c>
      <c r="O37" s="82">
        <v>2.2400000000000002</v>
      </c>
      <c r="P37" s="82">
        <v>2.23</v>
      </c>
      <c r="Q37" s="82">
        <v>2.2400000000000002</v>
      </c>
      <c r="R37" s="82">
        <v>2.2399999999999998</v>
      </c>
      <c r="S37" s="93">
        <v>2.2400000000000002</v>
      </c>
      <c r="T37" s="92">
        <v>2.25</v>
      </c>
      <c r="U37" s="82">
        <v>2.2400000000000002</v>
      </c>
      <c r="V37" s="82">
        <v>2.2400000000000002</v>
      </c>
      <c r="W37" s="82">
        <v>2.2400000000000002</v>
      </c>
      <c r="X37" s="82">
        <v>2.2400000000000002</v>
      </c>
      <c r="Y37" s="82">
        <v>2.25</v>
      </c>
      <c r="Z37" s="82">
        <v>2.2400000000000002</v>
      </c>
      <c r="AA37" s="82">
        <v>2.2400000000000002</v>
      </c>
      <c r="AB37" s="82">
        <v>2.2400000000000002</v>
      </c>
      <c r="AC37" s="82">
        <v>2.2400000000000002</v>
      </c>
      <c r="AD37" s="82">
        <v>2.2399999999999998</v>
      </c>
      <c r="AE37" s="82">
        <v>2.2400000000000002</v>
      </c>
      <c r="AF37" s="82">
        <v>2.2400000000000002</v>
      </c>
      <c r="AG37" s="82">
        <v>2.2300000000000004</v>
      </c>
      <c r="AH37" s="82">
        <v>2.2399999999999998</v>
      </c>
      <c r="AI37" s="82">
        <v>2.23</v>
      </c>
      <c r="AJ37" s="82">
        <v>2.2400000000000002</v>
      </c>
      <c r="AK37" s="93">
        <v>2.2400000000000002</v>
      </c>
    </row>
    <row r="38" spans="1:37" x14ac:dyDescent="0.25">
      <c r="A38" s="97">
        <v>304</v>
      </c>
      <c r="B38" s="92">
        <v>2.25</v>
      </c>
      <c r="C38" s="82">
        <v>2.25</v>
      </c>
      <c r="D38" s="82">
        <v>2.25</v>
      </c>
      <c r="E38" s="82">
        <v>2.25</v>
      </c>
      <c r="F38" s="82">
        <v>2.25</v>
      </c>
      <c r="G38" s="82">
        <v>2.25</v>
      </c>
      <c r="H38" s="82">
        <v>2.2400000000000002</v>
      </c>
      <c r="I38" s="82">
        <v>2.25</v>
      </c>
      <c r="J38" s="82">
        <v>2.25</v>
      </c>
      <c r="K38" s="82">
        <v>2.25</v>
      </c>
      <c r="L38" s="82">
        <v>2.25</v>
      </c>
      <c r="M38" s="82">
        <v>2.25</v>
      </c>
      <c r="N38" s="82">
        <v>2.2400000000000002</v>
      </c>
      <c r="O38" s="82">
        <v>2.2400000000000002</v>
      </c>
      <c r="P38" s="82">
        <v>2.23</v>
      </c>
      <c r="Q38" s="82">
        <v>2.2400000000000002</v>
      </c>
      <c r="R38" s="82">
        <v>2.2399999999999998</v>
      </c>
      <c r="S38" s="93">
        <v>2.2400000000000002</v>
      </c>
      <c r="T38" s="92">
        <v>2.25</v>
      </c>
      <c r="U38" s="82">
        <v>2.2400000000000002</v>
      </c>
      <c r="V38" s="82">
        <v>2.2400000000000002</v>
      </c>
      <c r="W38" s="82">
        <v>2.2400000000000002</v>
      </c>
      <c r="X38" s="82">
        <v>2.2400000000000002</v>
      </c>
      <c r="Y38" s="82">
        <v>2.25</v>
      </c>
      <c r="Z38" s="82">
        <v>2.2400000000000002</v>
      </c>
      <c r="AA38" s="82">
        <v>2.2400000000000002</v>
      </c>
      <c r="AB38" s="82">
        <v>2.2400000000000002</v>
      </c>
      <c r="AC38" s="82">
        <v>2.2400000000000002</v>
      </c>
      <c r="AD38" s="82">
        <v>2.2399999999999998</v>
      </c>
      <c r="AE38" s="82">
        <v>2.2400000000000002</v>
      </c>
      <c r="AF38" s="82">
        <v>2.2400000000000002</v>
      </c>
      <c r="AG38" s="82">
        <v>2.2300000000000004</v>
      </c>
      <c r="AH38" s="82">
        <v>2.2399999999999998</v>
      </c>
      <c r="AI38" s="82">
        <v>2.23</v>
      </c>
      <c r="AJ38" s="82">
        <v>2.2400000000000002</v>
      </c>
      <c r="AK38" s="93">
        <v>2.2400000000000002</v>
      </c>
    </row>
    <row r="39" spans="1:37" x14ac:dyDescent="0.25">
      <c r="A39" s="97">
        <v>314</v>
      </c>
      <c r="B39" s="92">
        <v>2.25</v>
      </c>
      <c r="C39" s="82">
        <v>2.25</v>
      </c>
      <c r="D39" s="82">
        <v>2.25</v>
      </c>
      <c r="E39" s="82">
        <v>2.25</v>
      </c>
      <c r="F39" s="82">
        <v>2.25</v>
      </c>
      <c r="G39" s="82">
        <v>2.25</v>
      </c>
      <c r="H39" s="82">
        <v>2.2400000000000002</v>
      </c>
      <c r="I39" s="82">
        <v>2.25</v>
      </c>
      <c r="J39" s="82">
        <v>2.25</v>
      </c>
      <c r="K39" s="82">
        <v>2.25</v>
      </c>
      <c r="L39" s="82">
        <v>2.25</v>
      </c>
      <c r="M39" s="82">
        <v>2.25</v>
      </c>
      <c r="N39" s="82">
        <v>2.2400000000000002</v>
      </c>
      <c r="O39" s="82">
        <v>2.23</v>
      </c>
      <c r="P39" s="82">
        <v>2.23</v>
      </c>
      <c r="Q39" s="82">
        <v>2.2400000000000002</v>
      </c>
      <c r="R39" s="82">
        <v>2.2399999999999998</v>
      </c>
      <c r="S39" s="93">
        <v>2.2400000000000002</v>
      </c>
      <c r="T39" s="92">
        <v>2.25</v>
      </c>
      <c r="U39" s="82">
        <v>2.2400000000000002</v>
      </c>
      <c r="V39" s="82">
        <v>2.2400000000000002</v>
      </c>
      <c r="W39" s="82">
        <v>2.2400000000000002</v>
      </c>
      <c r="X39" s="82">
        <v>2.2400000000000002</v>
      </c>
      <c r="Y39" s="82">
        <v>2.25</v>
      </c>
      <c r="Z39" s="82">
        <v>2.2400000000000002</v>
      </c>
      <c r="AA39" s="82">
        <v>2.2400000000000002</v>
      </c>
      <c r="AB39" s="82">
        <v>2.2400000000000002</v>
      </c>
      <c r="AC39" s="82">
        <v>2.2400000000000002</v>
      </c>
      <c r="AD39" s="82">
        <v>2.2399999999999998</v>
      </c>
      <c r="AE39" s="82">
        <v>2.2400000000000002</v>
      </c>
      <c r="AF39" s="82">
        <v>2.2400000000000002</v>
      </c>
      <c r="AG39" s="82">
        <v>2.2300000000000004</v>
      </c>
      <c r="AH39" s="82">
        <v>2.2399999999999998</v>
      </c>
      <c r="AI39" s="82">
        <v>2.23</v>
      </c>
      <c r="AJ39" s="82">
        <v>2.23</v>
      </c>
      <c r="AK39" s="93">
        <v>2.2400000000000002</v>
      </c>
    </row>
    <row r="40" spans="1:37" x14ac:dyDescent="0.25">
      <c r="A40" s="97">
        <v>324</v>
      </c>
      <c r="B40" s="92">
        <v>2.25</v>
      </c>
      <c r="C40" s="82">
        <v>2.25</v>
      </c>
      <c r="D40" s="82">
        <v>2.25</v>
      </c>
      <c r="E40" s="82">
        <v>2.25</v>
      </c>
      <c r="F40" s="82">
        <v>2.25</v>
      </c>
      <c r="G40" s="82">
        <v>2.25</v>
      </c>
      <c r="H40" s="82">
        <v>2.2400000000000002</v>
      </c>
      <c r="I40" s="82">
        <v>2.25</v>
      </c>
      <c r="J40" s="82">
        <v>2.25</v>
      </c>
      <c r="K40" s="82">
        <v>2.25</v>
      </c>
      <c r="L40" s="82">
        <v>2.25</v>
      </c>
      <c r="M40" s="82">
        <v>2.25</v>
      </c>
      <c r="N40" s="82">
        <v>2.2400000000000002</v>
      </c>
      <c r="O40" s="82">
        <v>2.23</v>
      </c>
      <c r="P40" s="82">
        <v>2.23</v>
      </c>
      <c r="Q40" s="82">
        <v>2.2400000000000002</v>
      </c>
      <c r="R40" s="82">
        <v>2.2399999999999998</v>
      </c>
      <c r="S40" s="93">
        <v>2.2400000000000002</v>
      </c>
      <c r="T40" s="92">
        <v>2.25</v>
      </c>
      <c r="U40" s="82">
        <v>2.2400000000000002</v>
      </c>
      <c r="V40" s="82">
        <v>2.2400000000000002</v>
      </c>
      <c r="W40" s="82">
        <v>2.2400000000000002</v>
      </c>
      <c r="X40" s="82">
        <v>2.2400000000000002</v>
      </c>
      <c r="Y40" s="82">
        <v>2.2399999999999998</v>
      </c>
      <c r="Z40" s="82">
        <v>2.2400000000000002</v>
      </c>
      <c r="AA40" s="82">
        <v>2.2400000000000002</v>
      </c>
      <c r="AB40" s="82">
        <v>2.2400000000000002</v>
      </c>
      <c r="AC40" s="82">
        <v>2.2400000000000002</v>
      </c>
      <c r="AD40" s="82">
        <v>2.2399999999999998</v>
      </c>
      <c r="AE40" s="82">
        <v>2.2400000000000002</v>
      </c>
      <c r="AF40" s="82">
        <v>2.2400000000000002</v>
      </c>
      <c r="AG40" s="82">
        <v>2.2300000000000004</v>
      </c>
      <c r="AH40" s="82">
        <v>2.2399999999999998</v>
      </c>
      <c r="AI40" s="82">
        <v>2.23</v>
      </c>
      <c r="AJ40" s="82">
        <v>2.23</v>
      </c>
      <c r="AK40" s="93">
        <v>2.2400000000000002</v>
      </c>
    </row>
    <row r="41" spans="1:37" x14ac:dyDescent="0.25">
      <c r="A41" s="97">
        <v>334</v>
      </c>
      <c r="B41" s="92">
        <v>2.25</v>
      </c>
      <c r="C41" s="82">
        <v>2.25</v>
      </c>
      <c r="D41" s="82">
        <v>2.25</v>
      </c>
      <c r="E41" s="82">
        <v>2.25</v>
      </c>
      <c r="F41" s="82">
        <v>2.25</v>
      </c>
      <c r="G41" s="82">
        <v>2.25</v>
      </c>
      <c r="H41" s="82">
        <v>2.2400000000000002</v>
      </c>
      <c r="I41" s="82">
        <v>2.25</v>
      </c>
      <c r="J41" s="82">
        <v>2.25</v>
      </c>
      <c r="K41" s="82">
        <v>2.25</v>
      </c>
      <c r="L41" s="82">
        <v>2.25</v>
      </c>
      <c r="M41" s="82">
        <v>2.25</v>
      </c>
      <c r="N41" s="82">
        <v>2.2400000000000002</v>
      </c>
      <c r="O41" s="82">
        <v>2.23</v>
      </c>
      <c r="P41" s="82">
        <v>2.23</v>
      </c>
      <c r="Q41" s="82">
        <v>2.23</v>
      </c>
      <c r="R41" s="82">
        <v>2.2399999999999998</v>
      </c>
      <c r="S41" s="93">
        <v>2.2400000000000002</v>
      </c>
      <c r="T41" s="92">
        <v>2.25</v>
      </c>
      <c r="U41" s="82">
        <v>2.2400000000000002</v>
      </c>
      <c r="V41" s="82">
        <v>2.2400000000000002</v>
      </c>
      <c r="W41" s="82">
        <v>2.2400000000000002</v>
      </c>
      <c r="X41" s="82">
        <v>2.2400000000000002</v>
      </c>
      <c r="Y41" s="82">
        <v>2.2399999999999998</v>
      </c>
      <c r="Z41" s="82">
        <v>2.2400000000000002</v>
      </c>
      <c r="AA41" s="82">
        <v>2.23</v>
      </c>
      <c r="AB41" s="82">
        <v>2.2400000000000002</v>
      </c>
      <c r="AC41" s="82">
        <v>2.23</v>
      </c>
      <c r="AD41" s="82">
        <v>2.23</v>
      </c>
      <c r="AE41" s="82">
        <v>2.2400000000000002</v>
      </c>
      <c r="AF41" s="82">
        <v>2.2400000000000002</v>
      </c>
      <c r="AG41" s="82">
        <v>2.2300000000000004</v>
      </c>
      <c r="AH41" s="82">
        <v>2.2399999999999998</v>
      </c>
      <c r="AI41" s="82">
        <v>2.23</v>
      </c>
      <c r="AJ41" s="82">
        <v>2.23</v>
      </c>
      <c r="AK41" s="93">
        <v>2.2400000000000002</v>
      </c>
    </row>
    <row r="42" spans="1:37" x14ac:dyDescent="0.25">
      <c r="A42" s="97">
        <v>345</v>
      </c>
      <c r="B42" s="92">
        <v>2.25</v>
      </c>
      <c r="C42" s="82">
        <v>2.25</v>
      </c>
      <c r="D42" s="82">
        <v>2.25</v>
      </c>
      <c r="E42" s="82">
        <v>2.25</v>
      </c>
      <c r="F42" s="82">
        <v>2.25</v>
      </c>
      <c r="G42" s="82">
        <v>2.25</v>
      </c>
      <c r="H42" s="82">
        <v>2.2400000000000002</v>
      </c>
      <c r="I42" s="82">
        <v>2.25</v>
      </c>
      <c r="J42" s="82">
        <v>2.25</v>
      </c>
      <c r="K42" s="82">
        <v>2.25</v>
      </c>
      <c r="L42" s="82">
        <v>2.25</v>
      </c>
      <c r="M42" s="82">
        <v>2.25</v>
      </c>
      <c r="N42" s="82">
        <v>2.2400000000000002</v>
      </c>
      <c r="O42" s="82">
        <v>2.23</v>
      </c>
      <c r="P42" s="82">
        <v>2.23</v>
      </c>
      <c r="Q42" s="82">
        <v>2.23</v>
      </c>
      <c r="R42" s="82">
        <v>2.2399999999999998</v>
      </c>
      <c r="S42" s="93">
        <v>2.2400000000000002</v>
      </c>
      <c r="T42" s="92">
        <v>2.25</v>
      </c>
      <c r="U42" s="82">
        <v>2.2400000000000002</v>
      </c>
      <c r="V42" s="82">
        <v>2.2400000000000002</v>
      </c>
      <c r="W42" s="82">
        <v>2.2400000000000002</v>
      </c>
      <c r="X42" s="82">
        <v>2.2400000000000002</v>
      </c>
      <c r="Y42" s="82">
        <v>2.2399999999999998</v>
      </c>
      <c r="Z42" s="82">
        <v>2.2400000000000002</v>
      </c>
      <c r="AA42" s="82">
        <v>2.23</v>
      </c>
      <c r="AB42" s="82">
        <v>2.2400000000000002</v>
      </c>
      <c r="AC42" s="82">
        <v>2.23</v>
      </c>
      <c r="AD42" s="82">
        <v>2.23</v>
      </c>
      <c r="AE42" s="82">
        <v>2.2400000000000002</v>
      </c>
      <c r="AF42" s="82">
        <v>2.2400000000000002</v>
      </c>
      <c r="AG42" s="82">
        <v>2.2300000000000004</v>
      </c>
      <c r="AH42" s="82">
        <v>2.2399999999999998</v>
      </c>
      <c r="AI42" s="82">
        <v>2.23</v>
      </c>
      <c r="AJ42" s="82">
        <v>2.23</v>
      </c>
      <c r="AK42" s="93">
        <v>2.2400000000000002</v>
      </c>
    </row>
    <row r="43" spans="1:37" x14ac:dyDescent="0.25">
      <c r="A43" s="97">
        <v>355</v>
      </c>
      <c r="B43" s="92">
        <v>2.25</v>
      </c>
      <c r="C43" s="82">
        <v>2.25</v>
      </c>
      <c r="D43" s="82">
        <v>2.25</v>
      </c>
      <c r="E43" s="82">
        <v>2.25</v>
      </c>
      <c r="F43" s="82">
        <v>2.25</v>
      </c>
      <c r="G43" s="82">
        <v>2.25</v>
      </c>
      <c r="H43" s="82">
        <v>2.2400000000000002</v>
      </c>
      <c r="I43" s="82">
        <v>2.25</v>
      </c>
      <c r="J43" s="82">
        <v>2.25</v>
      </c>
      <c r="K43" s="82">
        <v>2.25</v>
      </c>
      <c r="L43" s="82">
        <v>2.25</v>
      </c>
      <c r="M43" s="82">
        <v>2.25</v>
      </c>
      <c r="N43" s="82">
        <v>2.2400000000000002</v>
      </c>
      <c r="O43" s="82">
        <v>2.23</v>
      </c>
      <c r="P43" s="82">
        <v>2.23</v>
      </c>
      <c r="Q43" s="82">
        <v>2.23</v>
      </c>
      <c r="R43" s="82">
        <v>2.2399999999999998</v>
      </c>
      <c r="S43" s="93">
        <v>2.2400000000000002</v>
      </c>
      <c r="T43" s="92">
        <v>2.25</v>
      </c>
      <c r="U43" s="82">
        <v>2.2400000000000002</v>
      </c>
      <c r="V43" s="82">
        <v>2.2400000000000002</v>
      </c>
      <c r="W43" s="82">
        <v>2.2400000000000002</v>
      </c>
      <c r="X43" s="82">
        <v>2.2400000000000002</v>
      </c>
      <c r="Y43" s="82">
        <v>2.2399999999999998</v>
      </c>
      <c r="Z43" s="82">
        <v>2.2400000000000002</v>
      </c>
      <c r="AA43" s="82">
        <v>2.23</v>
      </c>
      <c r="AB43" s="82">
        <v>2.2400000000000002</v>
      </c>
      <c r="AC43" s="82">
        <v>2.23</v>
      </c>
      <c r="AD43" s="82">
        <v>2.23</v>
      </c>
      <c r="AE43" s="82">
        <v>2.2400000000000002</v>
      </c>
      <c r="AF43" s="82">
        <v>2.2400000000000002</v>
      </c>
      <c r="AG43" s="82">
        <v>2.2300000000000004</v>
      </c>
      <c r="AH43" s="82">
        <v>2.2399999999999998</v>
      </c>
      <c r="AI43" s="82">
        <v>2.23</v>
      </c>
      <c r="AJ43" s="82">
        <v>2.23</v>
      </c>
      <c r="AK43" s="93">
        <v>2.2400000000000002</v>
      </c>
    </row>
    <row r="44" spans="1:37" x14ac:dyDescent="0.25">
      <c r="A44" s="97">
        <v>365</v>
      </c>
      <c r="B44" s="92">
        <v>2.25</v>
      </c>
      <c r="C44" s="82">
        <v>2.25</v>
      </c>
      <c r="D44" s="82">
        <v>2.25</v>
      </c>
      <c r="E44" s="82">
        <v>2.25</v>
      </c>
      <c r="F44" s="82">
        <v>2.25</v>
      </c>
      <c r="G44" s="82">
        <v>2.25</v>
      </c>
      <c r="H44" s="82">
        <v>2.2400000000000002</v>
      </c>
      <c r="I44" s="82">
        <v>2.25</v>
      </c>
      <c r="J44" s="82">
        <v>2.25</v>
      </c>
      <c r="K44" s="82">
        <v>2.25</v>
      </c>
      <c r="L44" s="82">
        <v>2.25</v>
      </c>
      <c r="M44" s="82">
        <v>2.25</v>
      </c>
      <c r="N44" s="82">
        <v>2.2400000000000002</v>
      </c>
      <c r="O44" s="82">
        <v>2.23</v>
      </c>
      <c r="P44" s="82">
        <v>2.23</v>
      </c>
      <c r="Q44" s="82">
        <v>2.23</v>
      </c>
      <c r="R44" s="82">
        <v>2.2399999999999998</v>
      </c>
      <c r="S44" s="93">
        <v>2.23</v>
      </c>
      <c r="T44" s="92">
        <v>2.25</v>
      </c>
      <c r="U44" s="82">
        <v>2.2400000000000002</v>
      </c>
      <c r="V44" s="82">
        <v>2.2400000000000002</v>
      </c>
      <c r="W44" s="82">
        <v>2.2400000000000002</v>
      </c>
      <c r="X44" s="82">
        <v>2.2400000000000002</v>
      </c>
      <c r="Y44" s="82">
        <v>2.2399999999999998</v>
      </c>
      <c r="Z44" s="82">
        <v>2.2400000000000002</v>
      </c>
      <c r="AA44" s="82">
        <v>2.23</v>
      </c>
      <c r="AB44" s="82">
        <v>2.2400000000000002</v>
      </c>
      <c r="AC44" s="82">
        <v>2.23</v>
      </c>
      <c r="AD44" s="82">
        <v>2.23</v>
      </c>
      <c r="AE44" s="82">
        <v>2.23</v>
      </c>
      <c r="AF44" s="82">
        <v>2.2400000000000002</v>
      </c>
      <c r="AG44" s="82">
        <v>2.2300000000000004</v>
      </c>
      <c r="AH44" s="82">
        <v>2.2399999999999998</v>
      </c>
      <c r="AI44" s="82">
        <v>2.23</v>
      </c>
      <c r="AJ44" s="82">
        <v>2.23</v>
      </c>
      <c r="AK44" s="93">
        <v>2.2400000000000002</v>
      </c>
    </row>
    <row r="45" spans="1:37" x14ac:dyDescent="0.25">
      <c r="A45" s="97">
        <v>375</v>
      </c>
      <c r="B45" s="92">
        <v>2.25</v>
      </c>
      <c r="C45" s="82">
        <v>2.25</v>
      </c>
      <c r="D45" s="82">
        <v>2.25</v>
      </c>
      <c r="E45" s="82">
        <v>2.25</v>
      </c>
      <c r="F45" s="82">
        <v>2.25</v>
      </c>
      <c r="G45" s="82">
        <v>2.25</v>
      </c>
      <c r="H45" s="82">
        <v>2.2400000000000002</v>
      </c>
      <c r="I45" s="82">
        <v>2.25</v>
      </c>
      <c r="J45" s="82">
        <v>2.25</v>
      </c>
      <c r="K45" s="82">
        <v>2.25</v>
      </c>
      <c r="L45" s="82">
        <v>2.25</v>
      </c>
      <c r="M45" s="82">
        <v>2.25</v>
      </c>
      <c r="N45" s="82">
        <v>2.2400000000000002</v>
      </c>
      <c r="O45" s="82">
        <v>2.23</v>
      </c>
      <c r="P45" s="82">
        <v>2.23</v>
      </c>
      <c r="Q45" s="82">
        <v>2.23</v>
      </c>
      <c r="R45" s="82">
        <v>2.23</v>
      </c>
      <c r="S45" s="93">
        <v>2.23</v>
      </c>
      <c r="T45" s="92">
        <v>2.25</v>
      </c>
      <c r="U45" s="82">
        <v>2.2400000000000002</v>
      </c>
      <c r="V45" s="82">
        <v>2.2400000000000002</v>
      </c>
      <c r="W45" s="82">
        <v>2.2400000000000002</v>
      </c>
      <c r="X45" s="82">
        <v>2.2400000000000002</v>
      </c>
      <c r="Y45" s="82">
        <v>2.2399999999999998</v>
      </c>
      <c r="Z45" s="82">
        <v>2.2400000000000002</v>
      </c>
      <c r="AA45" s="82">
        <v>2.23</v>
      </c>
      <c r="AB45" s="82">
        <v>2.2400000000000002</v>
      </c>
      <c r="AC45" s="82">
        <v>2.23</v>
      </c>
      <c r="AD45" s="82">
        <v>2.23</v>
      </c>
      <c r="AE45" s="82">
        <v>2.23</v>
      </c>
      <c r="AF45" s="82">
        <v>2.2400000000000002</v>
      </c>
      <c r="AG45" s="82">
        <v>2.2300000000000004</v>
      </c>
      <c r="AH45" s="82">
        <v>2.2399999999999998</v>
      </c>
      <c r="AI45" s="82">
        <v>2.23</v>
      </c>
      <c r="AJ45" s="82">
        <v>2.23</v>
      </c>
      <c r="AK45" s="93">
        <v>2.2400000000000002</v>
      </c>
    </row>
    <row r="46" spans="1:37" x14ac:dyDescent="0.25">
      <c r="A46" s="97">
        <v>385</v>
      </c>
      <c r="B46" s="92">
        <v>2.25</v>
      </c>
      <c r="C46" s="82">
        <v>2.25</v>
      </c>
      <c r="D46" s="82">
        <v>2.25</v>
      </c>
      <c r="E46" s="82">
        <v>2.25</v>
      </c>
      <c r="F46" s="82">
        <v>2.25</v>
      </c>
      <c r="G46" s="82">
        <v>2.25</v>
      </c>
      <c r="H46" s="82">
        <v>2.2400000000000002</v>
      </c>
      <c r="I46" s="82">
        <v>2.25</v>
      </c>
      <c r="J46" s="82">
        <v>2.25</v>
      </c>
      <c r="K46" s="82">
        <v>2.25</v>
      </c>
      <c r="L46" s="82">
        <v>2.25</v>
      </c>
      <c r="M46" s="82">
        <v>2.25</v>
      </c>
      <c r="N46" s="82">
        <v>2.2400000000000002</v>
      </c>
      <c r="O46" s="82">
        <v>2.23</v>
      </c>
      <c r="P46" s="82">
        <v>2.23</v>
      </c>
      <c r="Q46" s="82">
        <v>2.23</v>
      </c>
      <c r="R46" s="82">
        <v>2.23</v>
      </c>
      <c r="S46" s="93">
        <v>2.23</v>
      </c>
      <c r="T46" s="92">
        <v>2.25</v>
      </c>
      <c r="U46" s="82">
        <v>2.2400000000000002</v>
      </c>
      <c r="V46" s="82">
        <v>2.2400000000000002</v>
      </c>
      <c r="W46" s="82">
        <v>2.2400000000000002</v>
      </c>
      <c r="X46" s="82">
        <v>2.2400000000000002</v>
      </c>
      <c r="Y46" s="82">
        <v>2.2399999999999998</v>
      </c>
      <c r="Z46" s="82">
        <v>2.2400000000000002</v>
      </c>
      <c r="AA46" s="82">
        <v>2.23</v>
      </c>
      <c r="AB46" s="82">
        <v>2.2400000000000002</v>
      </c>
      <c r="AC46" s="82">
        <v>2.23</v>
      </c>
      <c r="AD46" s="82">
        <v>2.23</v>
      </c>
      <c r="AE46" s="82">
        <v>2.23</v>
      </c>
      <c r="AF46" s="82">
        <v>2.2400000000000002</v>
      </c>
      <c r="AG46" s="82">
        <v>2.2300000000000004</v>
      </c>
      <c r="AH46" s="82">
        <v>2.2399999999999998</v>
      </c>
      <c r="AI46" s="82">
        <v>2.23</v>
      </c>
      <c r="AJ46" s="82">
        <v>2.23</v>
      </c>
      <c r="AK46" s="93">
        <v>2.2400000000000002</v>
      </c>
    </row>
    <row r="47" spans="1:37" x14ac:dyDescent="0.25">
      <c r="A47" s="97">
        <v>395</v>
      </c>
      <c r="B47" s="92">
        <v>2.25</v>
      </c>
      <c r="C47" s="82">
        <v>2.25</v>
      </c>
      <c r="D47" s="82">
        <v>2.25</v>
      </c>
      <c r="E47" s="82">
        <v>2.25</v>
      </c>
      <c r="F47" s="82">
        <v>2.25</v>
      </c>
      <c r="G47" s="82">
        <v>2.25</v>
      </c>
      <c r="H47" s="82">
        <v>2.2400000000000002</v>
      </c>
      <c r="I47" s="82">
        <v>2.25</v>
      </c>
      <c r="J47" s="82">
        <v>2.25</v>
      </c>
      <c r="K47" s="82">
        <v>2.25</v>
      </c>
      <c r="L47" s="82">
        <v>2.25</v>
      </c>
      <c r="M47" s="82">
        <v>2.2400000000000002</v>
      </c>
      <c r="N47" s="82">
        <v>2.2400000000000002</v>
      </c>
      <c r="O47" s="82">
        <v>2.23</v>
      </c>
      <c r="P47" s="82">
        <v>2.23</v>
      </c>
      <c r="Q47" s="82">
        <v>2.23</v>
      </c>
      <c r="R47" s="82">
        <v>2.23</v>
      </c>
      <c r="S47" s="93">
        <v>2.23</v>
      </c>
      <c r="T47" s="92">
        <v>2.25</v>
      </c>
      <c r="U47" s="82">
        <v>2.2400000000000002</v>
      </c>
      <c r="V47" s="82">
        <v>2.2400000000000002</v>
      </c>
      <c r="W47" s="82">
        <v>2.2400000000000002</v>
      </c>
      <c r="X47" s="82">
        <v>2.2400000000000002</v>
      </c>
      <c r="Y47" s="82">
        <v>2.2399999999999998</v>
      </c>
      <c r="Z47" s="82">
        <v>2.2400000000000002</v>
      </c>
      <c r="AA47" s="82">
        <v>2.23</v>
      </c>
      <c r="AB47" s="82">
        <v>2.2400000000000002</v>
      </c>
      <c r="AC47" s="82">
        <v>2.23</v>
      </c>
      <c r="AD47" s="82">
        <v>2.23</v>
      </c>
      <c r="AE47" s="82">
        <v>2.23</v>
      </c>
      <c r="AF47" s="82">
        <v>2.2400000000000002</v>
      </c>
      <c r="AG47" s="82">
        <v>2.2300000000000004</v>
      </c>
      <c r="AH47" s="82">
        <v>2.23</v>
      </c>
      <c r="AI47" s="82">
        <v>2.23</v>
      </c>
      <c r="AJ47" s="82">
        <v>2.23</v>
      </c>
      <c r="AK47" s="93">
        <v>2.2400000000000002</v>
      </c>
    </row>
    <row r="48" spans="1:37" x14ac:dyDescent="0.25">
      <c r="A48" s="97">
        <v>405</v>
      </c>
      <c r="B48" s="92">
        <v>2.25</v>
      </c>
      <c r="C48" s="82">
        <v>2.25</v>
      </c>
      <c r="D48" s="82">
        <v>2.25</v>
      </c>
      <c r="E48" s="82">
        <v>2.25</v>
      </c>
      <c r="F48" s="82">
        <v>2.2399999999999998</v>
      </c>
      <c r="G48" s="82">
        <v>2.25</v>
      </c>
      <c r="H48" s="82">
        <v>2.2400000000000002</v>
      </c>
      <c r="I48" s="82">
        <v>2.25</v>
      </c>
      <c r="J48" s="82">
        <v>2.25</v>
      </c>
      <c r="K48" s="82">
        <v>2.25</v>
      </c>
      <c r="L48" s="82">
        <v>2.25</v>
      </c>
      <c r="M48" s="82">
        <v>2.2400000000000002</v>
      </c>
      <c r="N48" s="82">
        <v>2.2400000000000002</v>
      </c>
      <c r="O48" s="82">
        <v>2.23</v>
      </c>
      <c r="P48" s="82">
        <v>2.23</v>
      </c>
      <c r="Q48" s="82">
        <v>2.23</v>
      </c>
      <c r="R48" s="82">
        <v>2.23</v>
      </c>
      <c r="S48" s="93">
        <v>2.23</v>
      </c>
      <c r="T48" s="92">
        <v>2.25</v>
      </c>
      <c r="U48" s="82">
        <v>2.2400000000000002</v>
      </c>
      <c r="V48" s="82">
        <v>2.2400000000000002</v>
      </c>
      <c r="W48" s="82">
        <v>2.2400000000000002</v>
      </c>
      <c r="X48" s="82">
        <v>2.2400000000000002</v>
      </c>
      <c r="Y48" s="82">
        <v>2.2399999999999998</v>
      </c>
      <c r="Z48" s="82">
        <v>2.2400000000000002</v>
      </c>
      <c r="AA48" s="82">
        <v>2.23</v>
      </c>
      <c r="AB48" s="82">
        <v>2.2400000000000002</v>
      </c>
      <c r="AC48" s="82">
        <v>2.23</v>
      </c>
      <c r="AD48" s="82">
        <v>2.23</v>
      </c>
      <c r="AE48" s="82">
        <v>2.23</v>
      </c>
      <c r="AF48" s="82">
        <v>2.2400000000000002</v>
      </c>
      <c r="AG48" s="82">
        <v>2.2300000000000004</v>
      </c>
      <c r="AH48" s="82">
        <v>2.23</v>
      </c>
      <c r="AI48" s="82">
        <v>2.2200000000000002</v>
      </c>
      <c r="AJ48" s="82">
        <v>2.23</v>
      </c>
      <c r="AK48" s="93">
        <v>2.2400000000000002</v>
      </c>
    </row>
    <row r="49" spans="1:37" x14ac:dyDescent="0.25">
      <c r="A49" s="97">
        <v>416</v>
      </c>
      <c r="B49" s="92">
        <v>2.25</v>
      </c>
      <c r="C49" s="82">
        <v>2.25</v>
      </c>
      <c r="D49" s="82">
        <v>2.25</v>
      </c>
      <c r="E49" s="82">
        <v>2.25</v>
      </c>
      <c r="F49" s="82">
        <v>2.2399999999999998</v>
      </c>
      <c r="G49" s="82">
        <v>2.25</v>
      </c>
      <c r="H49" s="82">
        <v>2.2400000000000002</v>
      </c>
      <c r="I49" s="82">
        <v>2.25</v>
      </c>
      <c r="J49" s="82">
        <v>2.25</v>
      </c>
      <c r="K49" s="82">
        <v>2.25</v>
      </c>
      <c r="L49" s="82">
        <v>2.25</v>
      </c>
      <c r="M49" s="82">
        <v>2.2400000000000002</v>
      </c>
      <c r="N49" s="82">
        <v>2.23</v>
      </c>
      <c r="O49" s="82">
        <v>2.23</v>
      </c>
      <c r="P49" s="82">
        <v>2.23</v>
      </c>
      <c r="Q49" s="82">
        <v>2.23</v>
      </c>
      <c r="R49" s="82">
        <v>2.23</v>
      </c>
      <c r="S49" s="93">
        <v>2.23</v>
      </c>
      <c r="T49" s="92">
        <v>2.25</v>
      </c>
      <c r="U49" s="82">
        <v>2.2400000000000002</v>
      </c>
      <c r="V49" s="82">
        <v>2.2400000000000002</v>
      </c>
      <c r="W49" s="82">
        <v>2.2400000000000002</v>
      </c>
      <c r="X49" s="82">
        <v>2.2400000000000002</v>
      </c>
      <c r="Y49" s="82">
        <v>2.2399999999999998</v>
      </c>
      <c r="Z49" s="82">
        <v>2.2400000000000002</v>
      </c>
      <c r="AA49" s="82">
        <v>2.23</v>
      </c>
      <c r="AB49" s="82">
        <v>2.2400000000000002</v>
      </c>
      <c r="AC49" s="82">
        <v>2.23</v>
      </c>
      <c r="AD49" s="82">
        <v>2.23</v>
      </c>
      <c r="AE49" s="82">
        <v>2.23</v>
      </c>
      <c r="AF49" s="82">
        <v>2.2400000000000002</v>
      </c>
      <c r="AG49" s="82">
        <v>2.2300000000000004</v>
      </c>
      <c r="AH49" s="82">
        <v>2.23</v>
      </c>
      <c r="AI49" s="82">
        <v>2.2200000000000002</v>
      </c>
      <c r="AJ49" s="82">
        <v>2.23</v>
      </c>
      <c r="AK49" s="93">
        <v>2.2400000000000002</v>
      </c>
    </row>
    <row r="50" spans="1:37" x14ac:dyDescent="0.25">
      <c r="A50" s="97">
        <v>426</v>
      </c>
      <c r="B50" s="92">
        <v>2.25</v>
      </c>
      <c r="C50" s="82">
        <v>2.25</v>
      </c>
      <c r="D50" s="82">
        <v>2.25</v>
      </c>
      <c r="E50" s="82">
        <v>2.25</v>
      </c>
      <c r="F50" s="82">
        <v>2.2399999999999998</v>
      </c>
      <c r="G50" s="82">
        <v>2.25</v>
      </c>
      <c r="H50" s="82">
        <v>2.2400000000000002</v>
      </c>
      <c r="I50" s="82">
        <v>2.25</v>
      </c>
      <c r="J50" s="82">
        <v>2.25</v>
      </c>
      <c r="K50" s="82">
        <v>2.25</v>
      </c>
      <c r="L50" s="82">
        <v>2.25</v>
      </c>
      <c r="M50" s="82">
        <v>2.2400000000000002</v>
      </c>
      <c r="N50" s="82">
        <v>2.23</v>
      </c>
      <c r="O50" s="82">
        <v>2.23</v>
      </c>
      <c r="P50" s="82">
        <v>2.23</v>
      </c>
      <c r="Q50" s="82">
        <v>2.2200000000000002</v>
      </c>
      <c r="R50" s="82">
        <v>2.23</v>
      </c>
      <c r="S50" s="93">
        <v>2.23</v>
      </c>
      <c r="T50" s="92">
        <v>2.25</v>
      </c>
      <c r="U50" s="82">
        <v>2.2400000000000002</v>
      </c>
      <c r="V50" s="82">
        <v>2.2400000000000002</v>
      </c>
      <c r="W50" s="82">
        <v>2.2400000000000002</v>
      </c>
      <c r="X50" s="82">
        <v>2.2400000000000002</v>
      </c>
      <c r="Y50" s="82">
        <v>2.2399999999999998</v>
      </c>
      <c r="Z50" s="82">
        <v>2.2400000000000002</v>
      </c>
      <c r="AA50" s="82">
        <v>2.23</v>
      </c>
      <c r="AB50" s="82">
        <v>2.2400000000000002</v>
      </c>
      <c r="AC50" s="82">
        <v>2.23</v>
      </c>
      <c r="AD50" s="82">
        <v>2.23</v>
      </c>
      <c r="AE50" s="82">
        <v>2.23</v>
      </c>
      <c r="AF50" s="82">
        <v>2.2400000000000002</v>
      </c>
      <c r="AG50" s="82">
        <v>2.2200000000000002</v>
      </c>
      <c r="AH50" s="82">
        <v>2.23</v>
      </c>
      <c r="AI50" s="82">
        <v>2.2200000000000002</v>
      </c>
      <c r="AJ50" s="82">
        <v>2.23</v>
      </c>
      <c r="AK50" s="93">
        <v>2.2400000000000002</v>
      </c>
    </row>
    <row r="51" spans="1:37" x14ac:dyDescent="0.25">
      <c r="A51" s="97">
        <v>436</v>
      </c>
      <c r="B51" s="92">
        <v>2.25</v>
      </c>
      <c r="C51" s="82">
        <v>2.25</v>
      </c>
      <c r="D51" s="82">
        <v>2.25</v>
      </c>
      <c r="E51" s="82">
        <v>2.25</v>
      </c>
      <c r="F51" s="82">
        <v>2.2399999999999998</v>
      </c>
      <c r="G51" s="82">
        <v>2.25</v>
      </c>
      <c r="H51" s="82">
        <v>2.2400000000000002</v>
      </c>
      <c r="I51" s="82">
        <v>2.25</v>
      </c>
      <c r="J51" s="82">
        <v>2.25</v>
      </c>
      <c r="K51" s="82">
        <v>2.25</v>
      </c>
      <c r="L51" s="82">
        <v>2.25</v>
      </c>
      <c r="M51" s="82">
        <v>2.2400000000000002</v>
      </c>
      <c r="N51" s="82">
        <v>2.23</v>
      </c>
      <c r="O51" s="82">
        <v>2.23</v>
      </c>
      <c r="P51" s="82">
        <v>2.23</v>
      </c>
      <c r="Q51" s="82">
        <v>2.2200000000000002</v>
      </c>
      <c r="R51" s="82">
        <v>2.23</v>
      </c>
      <c r="S51" s="93">
        <v>2.23</v>
      </c>
      <c r="T51" s="92">
        <v>2.25</v>
      </c>
      <c r="U51" s="82">
        <v>2.2400000000000002</v>
      </c>
      <c r="V51" s="82">
        <v>2.2400000000000002</v>
      </c>
      <c r="W51" s="82">
        <v>2.2400000000000002</v>
      </c>
      <c r="X51" s="82">
        <v>2.2400000000000002</v>
      </c>
      <c r="Y51" s="82">
        <v>2.2399999999999998</v>
      </c>
      <c r="Z51" s="82">
        <v>2.2400000000000002</v>
      </c>
      <c r="AA51" s="82">
        <v>2.23</v>
      </c>
      <c r="AB51" s="82">
        <v>2.23</v>
      </c>
      <c r="AC51" s="82">
        <v>2.23</v>
      </c>
      <c r="AD51" s="82">
        <v>2.23</v>
      </c>
      <c r="AE51" s="82">
        <v>2.23</v>
      </c>
      <c r="AF51" s="82">
        <v>2.2400000000000002</v>
      </c>
      <c r="AG51" s="82">
        <v>2.2200000000000002</v>
      </c>
      <c r="AH51" s="82">
        <v>2.23</v>
      </c>
      <c r="AI51" s="82">
        <v>2.2200000000000002</v>
      </c>
      <c r="AJ51" s="82">
        <v>2.23</v>
      </c>
      <c r="AK51" s="93">
        <v>2.2400000000000002</v>
      </c>
    </row>
    <row r="52" spans="1:37" x14ac:dyDescent="0.25">
      <c r="A52" s="97">
        <v>446</v>
      </c>
      <c r="B52" s="92">
        <v>2.25</v>
      </c>
      <c r="C52" s="82">
        <v>2.25</v>
      </c>
      <c r="D52" s="82">
        <v>2.25</v>
      </c>
      <c r="E52" s="82">
        <v>2.25</v>
      </c>
      <c r="F52" s="82">
        <v>2.2399999999999998</v>
      </c>
      <c r="G52" s="82">
        <v>2.25</v>
      </c>
      <c r="H52" s="82">
        <v>2.2400000000000002</v>
      </c>
      <c r="I52" s="82">
        <v>2.25</v>
      </c>
      <c r="J52" s="82">
        <v>2.25</v>
      </c>
      <c r="K52" s="82">
        <v>2.2399999999999998</v>
      </c>
      <c r="L52" s="82">
        <v>2.2399999999999998</v>
      </c>
      <c r="M52" s="82">
        <v>2.2400000000000002</v>
      </c>
      <c r="N52" s="82">
        <v>2.23</v>
      </c>
      <c r="O52" s="82">
        <v>2.2200000000000002</v>
      </c>
      <c r="P52" s="82">
        <v>2.2200000000000002</v>
      </c>
      <c r="Q52" s="82">
        <v>2.2200000000000002</v>
      </c>
      <c r="R52" s="82">
        <v>2.23</v>
      </c>
      <c r="S52" s="93">
        <v>2.23</v>
      </c>
      <c r="T52" s="92">
        <v>2.25</v>
      </c>
      <c r="U52" s="82">
        <v>2.2400000000000002</v>
      </c>
      <c r="V52" s="82">
        <v>2.2400000000000002</v>
      </c>
      <c r="W52" s="82">
        <v>2.2400000000000002</v>
      </c>
      <c r="X52" s="82">
        <v>2.2400000000000002</v>
      </c>
      <c r="Y52" s="82">
        <v>2.2399999999999998</v>
      </c>
      <c r="Z52" s="82">
        <v>2.2400000000000002</v>
      </c>
      <c r="AA52" s="82">
        <v>2.23</v>
      </c>
      <c r="AB52" s="82">
        <v>2.23</v>
      </c>
      <c r="AC52" s="82">
        <v>2.23</v>
      </c>
      <c r="AD52" s="82">
        <v>2.23</v>
      </c>
      <c r="AE52" s="82">
        <v>2.23</v>
      </c>
      <c r="AF52" s="82">
        <v>2.2400000000000002</v>
      </c>
      <c r="AG52" s="82">
        <v>2.2200000000000002</v>
      </c>
      <c r="AH52" s="82">
        <v>2.23</v>
      </c>
      <c r="AI52" s="82">
        <v>2.2200000000000002</v>
      </c>
      <c r="AJ52" s="82">
        <v>2.23</v>
      </c>
      <c r="AK52" s="93">
        <v>2.2400000000000002</v>
      </c>
    </row>
    <row r="53" spans="1:37" x14ac:dyDescent="0.25">
      <c r="A53" s="97">
        <v>456</v>
      </c>
      <c r="B53" s="92">
        <v>2.25</v>
      </c>
      <c r="C53" s="82">
        <v>2.25</v>
      </c>
      <c r="D53" s="82">
        <v>2.25</v>
      </c>
      <c r="E53" s="82">
        <v>2.25</v>
      </c>
      <c r="F53" s="82">
        <v>2.2399999999999998</v>
      </c>
      <c r="G53" s="82">
        <v>2.25</v>
      </c>
      <c r="H53" s="82">
        <v>2.2400000000000002</v>
      </c>
      <c r="I53" s="82">
        <v>2.25</v>
      </c>
      <c r="J53" s="82">
        <v>2.25</v>
      </c>
      <c r="K53" s="82">
        <v>2.2399999999999998</v>
      </c>
      <c r="L53" s="82">
        <v>2.2399999999999998</v>
      </c>
      <c r="M53" s="82">
        <v>2.2400000000000002</v>
      </c>
      <c r="N53" s="82">
        <v>2.23</v>
      </c>
      <c r="O53" s="82">
        <v>2.2200000000000002</v>
      </c>
      <c r="P53" s="82">
        <v>2.2200000000000002</v>
      </c>
      <c r="Q53" s="82">
        <v>2.2200000000000002</v>
      </c>
      <c r="R53" s="82">
        <v>2.23</v>
      </c>
      <c r="S53" s="93">
        <v>2.23</v>
      </c>
      <c r="T53" s="92">
        <v>2.25</v>
      </c>
      <c r="U53" s="82">
        <v>2.2400000000000002</v>
      </c>
      <c r="V53" s="82">
        <v>2.2400000000000002</v>
      </c>
      <c r="W53" s="82">
        <v>2.2400000000000002</v>
      </c>
      <c r="X53" s="82">
        <v>2.2400000000000002</v>
      </c>
      <c r="Y53" s="82">
        <v>2.2399999999999998</v>
      </c>
      <c r="Z53" s="82">
        <v>2.2400000000000002</v>
      </c>
      <c r="AA53" s="82">
        <v>2.23</v>
      </c>
      <c r="AB53" s="82">
        <v>2.23</v>
      </c>
      <c r="AC53" s="82">
        <v>2.23</v>
      </c>
      <c r="AD53" s="82">
        <v>2.23</v>
      </c>
      <c r="AE53" s="82">
        <v>2.23</v>
      </c>
      <c r="AF53" s="82">
        <v>2.2400000000000002</v>
      </c>
      <c r="AG53" s="82">
        <v>2.2200000000000002</v>
      </c>
      <c r="AH53" s="82">
        <v>2.23</v>
      </c>
      <c r="AI53" s="82">
        <v>2.2200000000000002</v>
      </c>
      <c r="AJ53" s="82">
        <v>2.2200000000000002</v>
      </c>
      <c r="AK53" s="93">
        <v>2.2400000000000002</v>
      </c>
    </row>
    <row r="54" spans="1:37" x14ac:dyDescent="0.25">
      <c r="A54" s="97">
        <v>466</v>
      </c>
      <c r="B54" s="92">
        <v>2.25</v>
      </c>
      <c r="C54" s="82">
        <v>2.25</v>
      </c>
      <c r="D54" s="82">
        <v>2.25</v>
      </c>
      <c r="E54" s="82">
        <v>2.25</v>
      </c>
      <c r="F54" s="82">
        <v>2.2399999999999998</v>
      </c>
      <c r="G54" s="82">
        <v>2.25</v>
      </c>
      <c r="H54" s="82">
        <v>2.2400000000000002</v>
      </c>
      <c r="I54" s="82">
        <v>2.25</v>
      </c>
      <c r="J54" s="82">
        <v>2.25</v>
      </c>
      <c r="K54" s="82">
        <v>2.2399999999999998</v>
      </c>
      <c r="L54" s="82">
        <v>2.2399999999999998</v>
      </c>
      <c r="M54" s="82">
        <v>2.2400000000000002</v>
      </c>
      <c r="N54" s="82">
        <v>2.23</v>
      </c>
      <c r="O54" s="82">
        <v>2.2200000000000002</v>
      </c>
      <c r="P54" s="82">
        <v>2.2200000000000002</v>
      </c>
      <c r="Q54" s="82">
        <v>2.2200000000000002</v>
      </c>
      <c r="R54" s="82">
        <v>2.2199999999999998</v>
      </c>
      <c r="S54" s="93">
        <v>2.23</v>
      </c>
      <c r="T54" s="92">
        <v>2.25</v>
      </c>
      <c r="U54" s="82">
        <v>2.2400000000000002</v>
      </c>
      <c r="V54" s="82">
        <v>2.2400000000000002</v>
      </c>
      <c r="W54" s="82">
        <v>2.2400000000000002</v>
      </c>
      <c r="X54" s="82">
        <v>2.2400000000000002</v>
      </c>
      <c r="Y54" s="82">
        <v>2.2399999999999998</v>
      </c>
      <c r="Z54" s="82">
        <v>2.2400000000000002</v>
      </c>
      <c r="AA54" s="82">
        <v>2.23</v>
      </c>
      <c r="AB54" s="82">
        <v>2.23</v>
      </c>
      <c r="AC54" s="82">
        <v>2.23</v>
      </c>
      <c r="AD54" s="82">
        <v>2.23</v>
      </c>
      <c r="AE54" s="82">
        <v>2.23</v>
      </c>
      <c r="AF54" s="82">
        <v>2.2400000000000002</v>
      </c>
      <c r="AG54" s="82">
        <v>2.2200000000000002</v>
      </c>
      <c r="AH54" s="82">
        <v>2.23</v>
      </c>
      <c r="AI54" s="82">
        <v>2.2200000000000002</v>
      </c>
      <c r="AJ54" s="82">
        <v>2.2200000000000002</v>
      </c>
      <c r="AK54" s="93">
        <v>2.2400000000000002</v>
      </c>
    </row>
    <row r="55" spans="1:37" x14ac:dyDescent="0.25">
      <c r="A55" s="97">
        <v>476</v>
      </c>
      <c r="B55" s="92">
        <v>2.25</v>
      </c>
      <c r="C55" s="82">
        <v>2.25</v>
      </c>
      <c r="D55" s="82">
        <v>2.25</v>
      </c>
      <c r="E55" s="82">
        <v>2.25</v>
      </c>
      <c r="F55" s="82">
        <v>2.2399999999999998</v>
      </c>
      <c r="G55" s="82">
        <v>2.25</v>
      </c>
      <c r="H55" s="82">
        <v>2.2400000000000002</v>
      </c>
      <c r="I55" s="82">
        <v>2.25</v>
      </c>
      <c r="J55" s="82">
        <v>2.25</v>
      </c>
      <c r="K55" s="82">
        <v>2.2399999999999998</v>
      </c>
      <c r="L55" s="82">
        <v>2.2399999999999998</v>
      </c>
      <c r="M55" s="82">
        <v>2.2400000000000002</v>
      </c>
      <c r="N55" s="82">
        <v>2.23</v>
      </c>
      <c r="O55" s="82">
        <v>2.2200000000000002</v>
      </c>
      <c r="P55" s="82">
        <v>2.2200000000000002</v>
      </c>
      <c r="Q55" s="82">
        <v>2.2200000000000002</v>
      </c>
      <c r="R55" s="82">
        <v>2.2199999999999998</v>
      </c>
      <c r="S55" s="93">
        <v>2.23</v>
      </c>
      <c r="T55" s="92">
        <v>2.25</v>
      </c>
      <c r="U55" s="82">
        <v>2.2400000000000002</v>
      </c>
      <c r="V55" s="82">
        <v>2.2400000000000002</v>
      </c>
      <c r="W55" s="82">
        <v>2.2400000000000002</v>
      </c>
      <c r="X55" s="82">
        <v>2.23</v>
      </c>
      <c r="Y55" s="82">
        <v>2.2399999999999998</v>
      </c>
      <c r="Z55" s="82">
        <v>2.2400000000000002</v>
      </c>
      <c r="AA55" s="82">
        <v>2.23</v>
      </c>
      <c r="AB55" s="82">
        <v>2.23</v>
      </c>
      <c r="AC55" s="82">
        <v>2.2200000000000002</v>
      </c>
      <c r="AD55" s="82">
        <v>2.2199999999999998</v>
      </c>
      <c r="AE55" s="82">
        <v>2.23</v>
      </c>
      <c r="AF55" s="82">
        <v>2.2400000000000002</v>
      </c>
      <c r="AG55" s="82">
        <v>2.2200000000000002</v>
      </c>
      <c r="AH55" s="82">
        <v>2.23</v>
      </c>
      <c r="AI55" s="82">
        <v>2.2200000000000002</v>
      </c>
      <c r="AJ55" s="82">
        <v>2.2200000000000002</v>
      </c>
      <c r="AK55" s="93">
        <v>2.2400000000000002</v>
      </c>
    </row>
    <row r="56" spans="1:37" x14ac:dyDescent="0.25">
      <c r="A56" s="97">
        <v>487</v>
      </c>
      <c r="B56" s="92">
        <v>2.25</v>
      </c>
      <c r="C56" s="82">
        <v>2.25</v>
      </c>
      <c r="D56" s="82">
        <v>2.25</v>
      </c>
      <c r="E56" s="82">
        <v>2.25</v>
      </c>
      <c r="F56" s="82">
        <v>2.2399999999999998</v>
      </c>
      <c r="G56" s="82">
        <v>2.25</v>
      </c>
      <c r="H56" s="82">
        <v>2.23</v>
      </c>
      <c r="I56" s="82">
        <v>2.25</v>
      </c>
      <c r="J56" s="82">
        <v>2.2400000000000002</v>
      </c>
      <c r="K56" s="82">
        <v>2.2399999999999998</v>
      </c>
      <c r="L56" s="82">
        <v>2.2399999999999998</v>
      </c>
      <c r="M56" s="82">
        <v>2.2400000000000002</v>
      </c>
      <c r="N56" s="82">
        <v>2.23</v>
      </c>
      <c r="O56" s="82">
        <v>2.2200000000000002</v>
      </c>
      <c r="P56" s="82">
        <v>2.2200000000000002</v>
      </c>
      <c r="Q56" s="82">
        <v>2.2200000000000002</v>
      </c>
      <c r="R56" s="82">
        <v>2.2199999999999998</v>
      </c>
      <c r="S56" s="93">
        <v>2.2200000000000002</v>
      </c>
      <c r="T56" s="92">
        <v>2.25</v>
      </c>
      <c r="U56" s="82">
        <v>2.2400000000000002</v>
      </c>
      <c r="V56" s="82">
        <v>2.2400000000000002</v>
      </c>
      <c r="W56" s="82">
        <v>2.2400000000000002</v>
      </c>
      <c r="X56" s="82">
        <v>2.23</v>
      </c>
      <c r="Y56" s="82">
        <v>2.2399999999999998</v>
      </c>
      <c r="Z56" s="82">
        <v>2.2400000000000002</v>
      </c>
      <c r="AA56" s="82">
        <v>2.23</v>
      </c>
      <c r="AB56" s="82">
        <v>2.23</v>
      </c>
      <c r="AC56" s="82">
        <v>2.2200000000000002</v>
      </c>
      <c r="AD56" s="82">
        <v>2.2199999999999998</v>
      </c>
      <c r="AE56" s="82">
        <v>2.23</v>
      </c>
      <c r="AF56" s="82">
        <v>2.2400000000000002</v>
      </c>
      <c r="AG56" s="82">
        <v>2.2200000000000002</v>
      </c>
      <c r="AH56" s="82">
        <v>2.23</v>
      </c>
      <c r="AI56" s="82">
        <v>2.2200000000000002</v>
      </c>
      <c r="AJ56" s="82">
        <v>2.2200000000000002</v>
      </c>
      <c r="AK56" s="93">
        <v>2.2400000000000002</v>
      </c>
    </row>
    <row r="57" spans="1:37" x14ac:dyDescent="0.25">
      <c r="A57" s="97">
        <v>497</v>
      </c>
      <c r="B57" s="92">
        <v>2.25</v>
      </c>
      <c r="C57" s="82">
        <v>2.2399999999999998</v>
      </c>
      <c r="D57" s="82">
        <v>2.25</v>
      </c>
      <c r="E57" s="82">
        <v>2.25</v>
      </c>
      <c r="F57" s="82">
        <v>2.2399999999999998</v>
      </c>
      <c r="G57" s="82">
        <v>2.25</v>
      </c>
      <c r="H57" s="82">
        <v>2.23</v>
      </c>
      <c r="I57" s="82">
        <v>2.25</v>
      </c>
      <c r="J57" s="82">
        <v>2.2400000000000002</v>
      </c>
      <c r="K57" s="82">
        <v>2.2399999999999998</v>
      </c>
      <c r="L57" s="82">
        <v>2.2399999999999998</v>
      </c>
      <c r="M57" s="82">
        <v>2.2400000000000002</v>
      </c>
      <c r="N57" s="82">
        <v>2.23</v>
      </c>
      <c r="O57" s="82">
        <v>2.2200000000000002</v>
      </c>
      <c r="P57" s="82">
        <v>2.2200000000000002</v>
      </c>
      <c r="Q57" s="82">
        <v>2.21</v>
      </c>
      <c r="R57" s="82">
        <v>2.2199999999999998</v>
      </c>
      <c r="S57" s="93">
        <v>2.2200000000000002</v>
      </c>
      <c r="T57" s="92">
        <v>2.25</v>
      </c>
      <c r="U57" s="82">
        <v>2.2400000000000002</v>
      </c>
      <c r="V57" s="82">
        <v>2.2400000000000002</v>
      </c>
      <c r="W57" s="82">
        <v>2.2400000000000002</v>
      </c>
      <c r="X57" s="82">
        <v>2.23</v>
      </c>
      <c r="Y57" s="82">
        <v>2.2399999999999998</v>
      </c>
      <c r="Z57" s="82">
        <v>2.23</v>
      </c>
      <c r="AA57" s="82">
        <v>2.23</v>
      </c>
      <c r="AB57" s="82">
        <v>2.23</v>
      </c>
      <c r="AC57" s="82">
        <v>2.2200000000000002</v>
      </c>
      <c r="AD57" s="82">
        <v>2.2199999999999998</v>
      </c>
      <c r="AE57" s="82">
        <v>2.23</v>
      </c>
      <c r="AF57" s="82">
        <v>2.2400000000000002</v>
      </c>
      <c r="AG57" s="82">
        <v>2.2200000000000002</v>
      </c>
      <c r="AH57" s="82">
        <v>2.23</v>
      </c>
      <c r="AI57" s="82">
        <v>2.2200000000000002</v>
      </c>
      <c r="AJ57" s="82">
        <v>2.2200000000000002</v>
      </c>
      <c r="AK57" s="93">
        <v>2.23</v>
      </c>
    </row>
    <row r="58" spans="1:37" x14ac:dyDescent="0.25">
      <c r="A58" s="97">
        <v>507</v>
      </c>
      <c r="B58" s="92">
        <v>2.25</v>
      </c>
      <c r="C58" s="82">
        <v>2.2399999999999998</v>
      </c>
      <c r="D58" s="82">
        <v>2.25</v>
      </c>
      <c r="E58" s="82">
        <v>2.25</v>
      </c>
      <c r="F58" s="82">
        <v>2.2399999999999998</v>
      </c>
      <c r="G58" s="82">
        <v>2.25</v>
      </c>
      <c r="H58" s="82">
        <v>2.23</v>
      </c>
      <c r="I58" s="82">
        <v>2.25</v>
      </c>
      <c r="J58" s="82">
        <v>2.2400000000000002</v>
      </c>
      <c r="K58" s="82">
        <v>2.2399999999999998</v>
      </c>
      <c r="L58" s="82">
        <v>2.2399999999999998</v>
      </c>
      <c r="M58" s="82">
        <v>2.2400000000000002</v>
      </c>
      <c r="N58" s="82">
        <v>2.23</v>
      </c>
      <c r="O58" s="82">
        <v>2.2200000000000002</v>
      </c>
      <c r="P58" s="82">
        <v>2.2200000000000002</v>
      </c>
      <c r="Q58" s="82">
        <v>2.21</v>
      </c>
      <c r="R58" s="82">
        <v>2.2199999999999998</v>
      </c>
      <c r="S58" s="93">
        <v>2.2200000000000002</v>
      </c>
      <c r="T58" s="92">
        <v>2.25</v>
      </c>
      <c r="U58" s="82">
        <v>2.2400000000000002</v>
      </c>
      <c r="V58" s="82">
        <v>2.2400000000000002</v>
      </c>
      <c r="W58" s="82">
        <v>2.2400000000000002</v>
      </c>
      <c r="X58" s="82">
        <v>2.23</v>
      </c>
      <c r="Y58" s="82">
        <v>2.2399999999999998</v>
      </c>
      <c r="Z58" s="82">
        <v>2.23</v>
      </c>
      <c r="AA58" s="82">
        <v>2.23</v>
      </c>
      <c r="AB58" s="82">
        <v>2.23</v>
      </c>
      <c r="AC58" s="82">
        <v>2.2200000000000002</v>
      </c>
      <c r="AD58" s="82">
        <v>2.2199999999999998</v>
      </c>
      <c r="AE58" s="82">
        <v>2.23</v>
      </c>
      <c r="AF58" s="82">
        <v>2.2400000000000002</v>
      </c>
      <c r="AG58" s="82">
        <v>2.2200000000000002</v>
      </c>
      <c r="AH58" s="82">
        <v>2.23</v>
      </c>
      <c r="AI58" s="82">
        <v>2.2200000000000002</v>
      </c>
      <c r="AJ58" s="82">
        <v>2.2200000000000002</v>
      </c>
      <c r="AK58" s="93">
        <v>2.23</v>
      </c>
    </row>
    <row r="59" spans="1:37" x14ac:dyDescent="0.25">
      <c r="A59" s="97">
        <v>517</v>
      </c>
      <c r="B59" s="92">
        <v>2.25</v>
      </c>
      <c r="C59" s="82">
        <v>2.2399999999999998</v>
      </c>
      <c r="D59" s="82">
        <v>2.25</v>
      </c>
      <c r="E59" s="82">
        <v>2.25</v>
      </c>
      <c r="F59" s="82">
        <v>2.2399999999999998</v>
      </c>
      <c r="G59" s="82">
        <v>2.25</v>
      </c>
      <c r="H59" s="82">
        <v>2.23</v>
      </c>
      <c r="I59" s="82">
        <v>2.25</v>
      </c>
      <c r="J59" s="82">
        <v>2.2400000000000002</v>
      </c>
      <c r="K59" s="82">
        <v>2.2399999999999998</v>
      </c>
      <c r="L59" s="82">
        <v>2.2399999999999998</v>
      </c>
      <c r="M59" s="82">
        <v>2.2400000000000002</v>
      </c>
      <c r="N59" s="82">
        <v>2.23</v>
      </c>
      <c r="O59" s="82">
        <v>2.2200000000000002</v>
      </c>
      <c r="P59" s="82">
        <v>2.2200000000000002</v>
      </c>
      <c r="Q59" s="82">
        <v>2.21</v>
      </c>
      <c r="R59" s="82">
        <v>2.2199999999999998</v>
      </c>
      <c r="S59" s="93">
        <v>2.2200000000000002</v>
      </c>
      <c r="T59" s="92">
        <v>2.25</v>
      </c>
      <c r="U59" s="82">
        <v>2.2400000000000002</v>
      </c>
      <c r="V59" s="82">
        <v>2.2400000000000002</v>
      </c>
      <c r="W59" s="82">
        <v>2.23</v>
      </c>
      <c r="X59" s="82">
        <v>2.23</v>
      </c>
      <c r="Y59" s="82">
        <v>2.2399999999999998</v>
      </c>
      <c r="Z59" s="82">
        <v>2.23</v>
      </c>
      <c r="AA59" s="82">
        <v>2.23</v>
      </c>
      <c r="AB59" s="82">
        <v>2.23</v>
      </c>
      <c r="AC59" s="82">
        <v>2.2200000000000002</v>
      </c>
      <c r="AD59" s="82">
        <v>2.2199999999999998</v>
      </c>
      <c r="AE59" s="82">
        <v>2.23</v>
      </c>
      <c r="AF59" s="82">
        <v>2.2400000000000002</v>
      </c>
      <c r="AG59" s="82">
        <v>2.2200000000000002</v>
      </c>
      <c r="AH59" s="82">
        <v>2.23</v>
      </c>
      <c r="AI59" s="82">
        <v>2.2200000000000002</v>
      </c>
      <c r="AJ59" s="82">
        <v>2.2200000000000002</v>
      </c>
      <c r="AK59" s="93">
        <v>2.23</v>
      </c>
    </row>
    <row r="60" spans="1:37" x14ac:dyDescent="0.25">
      <c r="A60" s="97">
        <v>527</v>
      </c>
      <c r="B60" s="92">
        <v>2.25</v>
      </c>
      <c r="C60" s="82">
        <v>2.2399999999999998</v>
      </c>
      <c r="D60" s="82">
        <v>2.25</v>
      </c>
      <c r="E60" s="82">
        <v>2.25</v>
      </c>
      <c r="F60" s="82">
        <v>2.2399999999999998</v>
      </c>
      <c r="G60" s="82">
        <v>2.25</v>
      </c>
      <c r="H60" s="82">
        <v>2.23</v>
      </c>
      <c r="I60" s="82">
        <v>2.25</v>
      </c>
      <c r="J60" s="82">
        <v>2.2400000000000002</v>
      </c>
      <c r="K60" s="82">
        <v>2.2399999999999998</v>
      </c>
      <c r="L60" s="82">
        <v>2.2399999999999998</v>
      </c>
      <c r="M60" s="82">
        <v>2.2400000000000002</v>
      </c>
      <c r="N60" s="82">
        <v>2.23</v>
      </c>
      <c r="O60" s="82">
        <v>2.2200000000000002</v>
      </c>
      <c r="P60" s="82">
        <v>2.2200000000000002</v>
      </c>
      <c r="Q60" s="82">
        <v>2.21</v>
      </c>
      <c r="R60" s="82">
        <v>2.2199999999999998</v>
      </c>
      <c r="S60" s="93">
        <v>2.2200000000000002</v>
      </c>
      <c r="T60" s="92">
        <v>2.25</v>
      </c>
      <c r="U60" s="82">
        <v>2.23</v>
      </c>
      <c r="V60" s="82">
        <v>2.2400000000000002</v>
      </c>
      <c r="W60" s="82">
        <v>2.23</v>
      </c>
      <c r="X60" s="82">
        <v>2.23</v>
      </c>
      <c r="Y60" s="82">
        <v>2.2399999999999998</v>
      </c>
      <c r="Z60" s="82">
        <v>2.23</v>
      </c>
      <c r="AA60" s="82">
        <v>2.2200000000000002</v>
      </c>
      <c r="AB60" s="82">
        <v>2.23</v>
      </c>
      <c r="AC60" s="82">
        <v>2.2200000000000002</v>
      </c>
      <c r="AD60" s="82">
        <v>2.2199999999999998</v>
      </c>
      <c r="AE60" s="82">
        <v>2.23</v>
      </c>
      <c r="AF60" s="82">
        <v>2.2400000000000002</v>
      </c>
      <c r="AG60" s="82">
        <v>2.2200000000000002</v>
      </c>
      <c r="AH60" s="82">
        <v>2.23</v>
      </c>
      <c r="AI60" s="82">
        <v>2.21</v>
      </c>
      <c r="AJ60" s="82">
        <v>2.2200000000000002</v>
      </c>
      <c r="AK60" s="93">
        <v>2.23</v>
      </c>
    </row>
    <row r="61" spans="1:37" x14ac:dyDescent="0.25">
      <c r="A61" s="97">
        <v>537</v>
      </c>
      <c r="B61" s="92">
        <v>2.25</v>
      </c>
      <c r="C61" s="82">
        <v>2.2399999999999998</v>
      </c>
      <c r="D61" s="82">
        <v>2.25</v>
      </c>
      <c r="E61" s="82">
        <v>2.25</v>
      </c>
      <c r="F61" s="82">
        <v>2.2399999999999998</v>
      </c>
      <c r="G61" s="82">
        <v>2.25</v>
      </c>
      <c r="H61" s="82">
        <v>2.23</v>
      </c>
      <c r="I61" s="82">
        <v>2.25</v>
      </c>
      <c r="J61" s="82">
        <v>2.2400000000000002</v>
      </c>
      <c r="K61" s="82">
        <v>2.2399999999999998</v>
      </c>
      <c r="L61" s="82">
        <v>2.2399999999999998</v>
      </c>
      <c r="M61" s="82">
        <v>2.2400000000000002</v>
      </c>
      <c r="N61" s="82">
        <v>2.2200000000000002</v>
      </c>
      <c r="O61" s="82">
        <v>2.21</v>
      </c>
      <c r="P61" s="82">
        <v>2.2200000000000002</v>
      </c>
      <c r="Q61" s="82">
        <v>2.21</v>
      </c>
      <c r="R61" s="82">
        <v>2.21</v>
      </c>
      <c r="S61" s="93">
        <v>2.2200000000000002</v>
      </c>
      <c r="T61" s="92">
        <v>2.25</v>
      </c>
      <c r="U61" s="82">
        <v>2.23</v>
      </c>
      <c r="V61" s="82">
        <v>2.2400000000000002</v>
      </c>
      <c r="W61" s="82">
        <v>2.23</v>
      </c>
      <c r="X61" s="82">
        <v>2.23</v>
      </c>
      <c r="Y61" s="82">
        <v>2.2399999999999998</v>
      </c>
      <c r="Z61" s="82">
        <v>2.23</v>
      </c>
      <c r="AA61" s="82">
        <v>2.2200000000000002</v>
      </c>
      <c r="AB61" s="82">
        <v>2.23</v>
      </c>
      <c r="AC61" s="82">
        <v>2.2200000000000002</v>
      </c>
      <c r="AD61" s="82">
        <v>2.2199999999999998</v>
      </c>
      <c r="AE61" s="82">
        <v>2.23</v>
      </c>
      <c r="AF61" s="82">
        <v>2.2400000000000002</v>
      </c>
      <c r="AG61" s="82">
        <v>2.2200000000000002</v>
      </c>
      <c r="AH61" s="82">
        <v>2.23</v>
      </c>
      <c r="AI61" s="82">
        <v>2.21</v>
      </c>
      <c r="AJ61" s="82">
        <v>2.2200000000000002</v>
      </c>
      <c r="AK61" s="93">
        <v>2.23</v>
      </c>
    </row>
    <row r="62" spans="1:37" x14ac:dyDescent="0.25">
      <c r="A62" s="97">
        <v>547</v>
      </c>
      <c r="B62" s="92">
        <v>2.25</v>
      </c>
      <c r="C62" s="82">
        <v>2.2399999999999998</v>
      </c>
      <c r="D62" s="82">
        <v>2.25</v>
      </c>
      <c r="E62" s="82">
        <v>2.25</v>
      </c>
      <c r="F62" s="82">
        <v>2.2399999999999998</v>
      </c>
      <c r="G62" s="82">
        <v>2.25</v>
      </c>
      <c r="H62" s="82">
        <v>2.23</v>
      </c>
      <c r="I62" s="82">
        <v>2.25</v>
      </c>
      <c r="J62" s="82">
        <v>2.2400000000000002</v>
      </c>
      <c r="K62" s="82">
        <v>2.2399999999999998</v>
      </c>
      <c r="L62" s="82">
        <v>2.2399999999999998</v>
      </c>
      <c r="M62" s="82">
        <v>2.2400000000000002</v>
      </c>
      <c r="N62" s="82">
        <v>2.2200000000000002</v>
      </c>
      <c r="O62" s="82">
        <v>2.21</v>
      </c>
      <c r="P62" s="82">
        <v>2.2200000000000002</v>
      </c>
      <c r="Q62" s="82">
        <v>2.2000000000000002</v>
      </c>
      <c r="R62" s="82">
        <v>2.21</v>
      </c>
      <c r="S62" s="93">
        <v>2.2200000000000002</v>
      </c>
      <c r="T62" s="92">
        <v>2.25</v>
      </c>
      <c r="U62" s="82">
        <v>2.23</v>
      </c>
      <c r="V62" s="82">
        <v>2.2400000000000002</v>
      </c>
      <c r="W62" s="82">
        <v>2.23</v>
      </c>
      <c r="X62" s="82">
        <v>2.23</v>
      </c>
      <c r="Y62" s="82">
        <v>2.2399999999999998</v>
      </c>
      <c r="Z62" s="82">
        <v>2.23</v>
      </c>
      <c r="AA62" s="82">
        <v>2.2200000000000002</v>
      </c>
      <c r="AB62" s="82">
        <v>2.23</v>
      </c>
      <c r="AC62" s="82">
        <v>2.2200000000000002</v>
      </c>
      <c r="AD62" s="82">
        <v>2.2199999999999998</v>
      </c>
      <c r="AE62" s="82">
        <v>2.23</v>
      </c>
      <c r="AF62" s="82">
        <v>2.2400000000000002</v>
      </c>
      <c r="AG62" s="82">
        <v>2.2200000000000002</v>
      </c>
      <c r="AH62" s="82">
        <v>2.23</v>
      </c>
      <c r="AI62" s="82">
        <v>2.21</v>
      </c>
      <c r="AJ62" s="82">
        <v>2.2200000000000002</v>
      </c>
      <c r="AK62" s="93">
        <v>2.23</v>
      </c>
    </row>
    <row r="63" spans="1:37" x14ac:dyDescent="0.25">
      <c r="A63" s="97">
        <v>558</v>
      </c>
      <c r="B63" s="92">
        <v>2.25</v>
      </c>
      <c r="C63" s="82">
        <v>2.2399999999999998</v>
      </c>
      <c r="D63" s="82">
        <v>2.25</v>
      </c>
      <c r="E63" s="82">
        <v>2.25</v>
      </c>
      <c r="F63" s="82">
        <v>2.2399999999999998</v>
      </c>
      <c r="G63" s="82">
        <v>2.25</v>
      </c>
      <c r="H63" s="82">
        <v>2.23</v>
      </c>
      <c r="I63" s="82">
        <v>2.25</v>
      </c>
      <c r="J63" s="82">
        <v>2.2400000000000002</v>
      </c>
      <c r="K63" s="82">
        <v>2.2399999999999998</v>
      </c>
      <c r="L63" s="82">
        <v>2.2399999999999998</v>
      </c>
      <c r="M63" s="82">
        <v>2.2400000000000002</v>
      </c>
      <c r="N63" s="82">
        <v>2.2200000000000002</v>
      </c>
      <c r="O63" s="82">
        <v>2.21</v>
      </c>
      <c r="P63" s="82">
        <v>2.21</v>
      </c>
      <c r="Q63" s="82">
        <v>2.2000000000000002</v>
      </c>
      <c r="R63" s="82">
        <v>2.21</v>
      </c>
      <c r="S63" s="93">
        <v>2.21</v>
      </c>
      <c r="T63" s="92">
        <v>2.25</v>
      </c>
      <c r="U63" s="82">
        <v>2.23</v>
      </c>
      <c r="V63" s="82">
        <v>2.2400000000000002</v>
      </c>
      <c r="W63" s="82">
        <v>2.23</v>
      </c>
      <c r="X63" s="82">
        <v>2.23</v>
      </c>
      <c r="Y63" s="82">
        <v>2.2399999999999998</v>
      </c>
      <c r="Z63" s="82">
        <v>2.23</v>
      </c>
      <c r="AA63" s="82">
        <v>2.2200000000000002</v>
      </c>
      <c r="AB63" s="82">
        <v>2.23</v>
      </c>
      <c r="AC63" s="82">
        <v>2.2200000000000002</v>
      </c>
      <c r="AD63" s="82">
        <v>2.2199999999999998</v>
      </c>
      <c r="AE63" s="82">
        <v>2.23</v>
      </c>
      <c r="AF63" s="82">
        <v>2.2400000000000002</v>
      </c>
      <c r="AG63" s="82">
        <v>2.2200000000000002</v>
      </c>
      <c r="AH63" s="82">
        <v>2.23</v>
      </c>
      <c r="AI63" s="82">
        <v>2.21</v>
      </c>
      <c r="AJ63" s="82">
        <v>2.2200000000000002</v>
      </c>
      <c r="AK63" s="93">
        <v>2.23</v>
      </c>
    </row>
    <row r="64" spans="1:37" x14ac:dyDescent="0.25">
      <c r="A64" s="97">
        <v>568</v>
      </c>
      <c r="B64" s="92">
        <v>2.25</v>
      </c>
      <c r="C64" s="82">
        <v>2.2399999999999998</v>
      </c>
      <c r="D64" s="82">
        <v>2.25</v>
      </c>
      <c r="E64" s="82">
        <v>2.25</v>
      </c>
      <c r="F64" s="82">
        <v>2.2399999999999998</v>
      </c>
      <c r="G64" s="82">
        <v>2.25</v>
      </c>
      <c r="H64" s="82">
        <v>2.23</v>
      </c>
      <c r="I64" s="82">
        <v>2.25</v>
      </c>
      <c r="J64" s="82">
        <v>2.2400000000000002</v>
      </c>
      <c r="K64" s="82">
        <v>2.2399999999999998</v>
      </c>
      <c r="L64" s="82">
        <v>2.2399999999999998</v>
      </c>
      <c r="M64" s="82">
        <v>2.2400000000000002</v>
      </c>
      <c r="N64" s="82">
        <v>2.2200000000000002</v>
      </c>
      <c r="O64" s="82">
        <v>2.21</v>
      </c>
      <c r="P64" s="82">
        <v>2.21</v>
      </c>
      <c r="Q64" s="82">
        <v>2.2000000000000002</v>
      </c>
      <c r="R64" s="82">
        <v>2.21</v>
      </c>
      <c r="S64" s="93">
        <v>2.21</v>
      </c>
      <c r="T64" s="92">
        <v>2.25</v>
      </c>
      <c r="U64" s="82">
        <v>2.23</v>
      </c>
      <c r="V64" s="82">
        <v>2.2400000000000002</v>
      </c>
      <c r="W64" s="82">
        <v>2.23</v>
      </c>
      <c r="X64" s="82">
        <v>2.23</v>
      </c>
      <c r="Y64" s="82">
        <v>2.2399999999999998</v>
      </c>
      <c r="Z64" s="82">
        <v>2.23</v>
      </c>
      <c r="AA64" s="82">
        <v>2.2200000000000002</v>
      </c>
      <c r="AB64" s="82">
        <v>2.23</v>
      </c>
      <c r="AC64" s="82">
        <v>2.2200000000000002</v>
      </c>
      <c r="AD64" s="82">
        <v>2.2199999999999998</v>
      </c>
      <c r="AE64" s="82">
        <v>2.23</v>
      </c>
      <c r="AF64" s="82">
        <v>2.2400000000000002</v>
      </c>
      <c r="AG64" s="82">
        <v>2.2200000000000002</v>
      </c>
      <c r="AH64" s="82">
        <v>2.2199999999999998</v>
      </c>
      <c r="AI64" s="82">
        <v>2.21</v>
      </c>
      <c r="AJ64" s="82">
        <v>2.2200000000000002</v>
      </c>
      <c r="AK64" s="93">
        <v>2.23</v>
      </c>
    </row>
    <row r="65" spans="1:37" x14ac:dyDescent="0.25">
      <c r="A65" s="97">
        <v>578</v>
      </c>
      <c r="B65" s="92">
        <v>2.25</v>
      </c>
      <c r="C65" s="82">
        <v>2.2399999999999998</v>
      </c>
      <c r="D65" s="82">
        <v>2.25</v>
      </c>
      <c r="E65" s="82">
        <v>2.25</v>
      </c>
      <c r="F65" s="82">
        <v>2.2399999999999998</v>
      </c>
      <c r="G65" s="82">
        <v>2.25</v>
      </c>
      <c r="H65" s="82">
        <v>2.23</v>
      </c>
      <c r="I65" s="82">
        <v>2.25</v>
      </c>
      <c r="J65" s="82">
        <v>2.2400000000000002</v>
      </c>
      <c r="K65" s="82">
        <v>2.2399999999999998</v>
      </c>
      <c r="L65" s="82">
        <v>2.2399999999999998</v>
      </c>
      <c r="M65" s="82">
        <v>2.2400000000000002</v>
      </c>
      <c r="N65" s="82">
        <v>2.2200000000000002</v>
      </c>
      <c r="O65" s="82">
        <v>2.21</v>
      </c>
      <c r="P65" s="82">
        <v>2.21</v>
      </c>
      <c r="Q65" s="82">
        <v>2.2000000000000002</v>
      </c>
      <c r="R65" s="82">
        <v>2.21</v>
      </c>
      <c r="S65" s="93">
        <v>2.21</v>
      </c>
      <c r="T65" s="92">
        <v>2.25</v>
      </c>
      <c r="U65" s="82">
        <v>2.23</v>
      </c>
      <c r="V65" s="82">
        <v>2.2400000000000002</v>
      </c>
      <c r="W65" s="82">
        <v>2.23</v>
      </c>
      <c r="X65" s="82">
        <v>2.23</v>
      </c>
      <c r="Y65" s="82">
        <v>2.2399999999999998</v>
      </c>
      <c r="Z65" s="82">
        <v>2.23</v>
      </c>
      <c r="AA65" s="82">
        <v>2.2200000000000002</v>
      </c>
      <c r="AB65" s="82">
        <v>2.23</v>
      </c>
      <c r="AC65" s="82">
        <v>2.2200000000000002</v>
      </c>
      <c r="AD65" s="82">
        <v>2.2199999999999998</v>
      </c>
      <c r="AE65" s="82">
        <v>2.23</v>
      </c>
      <c r="AF65" s="82">
        <v>2.2400000000000002</v>
      </c>
      <c r="AG65" s="82">
        <v>2.2100000000000004</v>
      </c>
      <c r="AH65" s="82">
        <v>2.2199999999999998</v>
      </c>
      <c r="AI65" s="82">
        <v>2.21</v>
      </c>
      <c r="AJ65" s="82">
        <v>2.2200000000000002</v>
      </c>
      <c r="AK65" s="93">
        <v>2.23</v>
      </c>
    </row>
    <row r="66" spans="1:37" x14ac:dyDescent="0.25">
      <c r="A66" s="97">
        <v>588</v>
      </c>
      <c r="B66" s="92">
        <v>2.25</v>
      </c>
      <c r="C66" s="82">
        <v>2.2399999999999998</v>
      </c>
      <c r="D66" s="82">
        <v>2.25</v>
      </c>
      <c r="E66" s="82">
        <v>2.25</v>
      </c>
      <c r="F66" s="82">
        <v>2.2399999999999998</v>
      </c>
      <c r="G66" s="82">
        <v>2.25</v>
      </c>
      <c r="H66" s="82">
        <v>2.23</v>
      </c>
      <c r="I66" s="82">
        <v>2.25</v>
      </c>
      <c r="J66" s="82">
        <v>2.2400000000000002</v>
      </c>
      <c r="K66" s="82">
        <v>2.2399999999999998</v>
      </c>
      <c r="L66" s="82">
        <v>2.2399999999999998</v>
      </c>
      <c r="M66" s="82">
        <v>2.2400000000000002</v>
      </c>
      <c r="N66" s="82">
        <v>2.2200000000000002</v>
      </c>
      <c r="O66" s="82">
        <v>2.21</v>
      </c>
      <c r="P66" s="82">
        <v>2.21</v>
      </c>
      <c r="Q66" s="82">
        <v>2.2000000000000002</v>
      </c>
      <c r="R66" s="82">
        <v>2.21</v>
      </c>
      <c r="S66" s="93">
        <v>2.21</v>
      </c>
      <c r="T66" s="92">
        <v>2.25</v>
      </c>
      <c r="U66" s="82">
        <v>2.23</v>
      </c>
      <c r="V66" s="82">
        <v>2.23</v>
      </c>
      <c r="W66" s="82">
        <v>2.23</v>
      </c>
      <c r="X66" s="82">
        <v>2.23</v>
      </c>
      <c r="Y66" s="82">
        <v>2.23</v>
      </c>
      <c r="Z66" s="82">
        <v>2.23</v>
      </c>
      <c r="AA66" s="82">
        <v>2.2200000000000002</v>
      </c>
      <c r="AB66" s="82">
        <v>2.23</v>
      </c>
      <c r="AC66" s="82">
        <v>2.2200000000000002</v>
      </c>
      <c r="AD66" s="82">
        <v>2.2199999999999998</v>
      </c>
      <c r="AE66" s="82">
        <v>2.23</v>
      </c>
      <c r="AF66" s="82">
        <v>2.2400000000000002</v>
      </c>
      <c r="AG66" s="82">
        <v>2.2100000000000004</v>
      </c>
      <c r="AH66" s="82">
        <v>2.2199999999999998</v>
      </c>
      <c r="AI66" s="82">
        <v>2.21</v>
      </c>
      <c r="AJ66" s="82">
        <v>2.21</v>
      </c>
      <c r="AK66" s="93">
        <v>2.23</v>
      </c>
    </row>
    <row r="67" spans="1:37" x14ac:dyDescent="0.25">
      <c r="A67" s="97">
        <v>598</v>
      </c>
      <c r="B67" s="92">
        <v>2.25</v>
      </c>
      <c r="C67" s="82">
        <v>2.2399999999999998</v>
      </c>
      <c r="D67" s="82">
        <v>2.25</v>
      </c>
      <c r="E67" s="82">
        <v>2.2399999999999998</v>
      </c>
      <c r="F67" s="82">
        <v>2.2399999999999998</v>
      </c>
      <c r="G67" s="82">
        <v>2.25</v>
      </c>
      <c r="H67" s="82">
        <v>2.23</v>
      </c>
      <c r="I67" s="82">
        <v>2.25</v>
      </c>
      <c r="J67" s="82">
        <v>2.2400000000000002</v>
      </c>
      <c r="K67" s="82">
        <v>2.2399999999999998</v>
      </c>
      <c r="L67" s="82">
        <v>2.2399999999999998</v>
      </c>
      <c r="M67" s="82">
        <v>2.2400000000000002</v>
      </c>
      <c r="N67" s="82">
        <v>2.2200000000000002</v>
      </c>
      <c r="O67" s="82">
        <v>2.21</v>
      </c>
      <c r="P67" s="82">
        <v>2.21</v>
      </c>
      <c r="Q67" s="82">
        <v>2.2000000000000002</v>
      </c>
      <c r="R67" s="82">
        <v>2.1999999999999997</v>
      </c>
      <c r="S67" s="93">
        <v>2.21</v>
      </c>
      <c r="T67" s="92">
        <v>2.25</v>
      </c>
      <c r="U67" s="82">
        <v>2.23</v>
      </c>
      <c r="V67" s="82">
        <v>2.23</v>
      </c>
      <c r="W67" s="82">
        <v>2.23</v>
      </c>
      <c r="X67" s="82">
        <v>2.23</v>
      </c>
      <c r="Y67" s="82">
        <v>2.23</v>
      </c>
      <c r="Z67" s="82">
        <v>2.23</v>
      </c>
      <c r="AA67" s="82">
        <v>2.2200000000000002</v>
      </c>
      <c r="AB67" s="82">
        <v>2.23</v>
      </c>
      <c r="AC67" s="82">
        <v>2.2200000000000002</v>
      </c>
      <c r="AD67" s="82">
        <v>2.2199999999999998</v>
      </c>
      <c r="AE67" s="82">
        <v>2.23</v>
      </c>
      <c r="AF67" s="82">
        <v>2.2400000000000002</v>
      </c>
      <c r="AG67" s="82">
        <v>2.2100000000000004</v>
      </c>
      <c r="AH67" s="82">
        <v>2.2199999999999998</v>
      </c>
      <c r="AI67" s="82">
        <v>2.21</v>
      </c>
      <c r="AJ67" s="82">
        <v>2.21</v>
      </c>
      <c r="AK67" s="93">
        <v>2.23</v>
      </c>
    </row>
    <row r="68" spans="1:37" x14ac:dyDescent="0.25">
      <c r="A68" s="97">
        <v>608</v>
      </c>
      <c r="B68" s="92">
        <v>2.25</v>
      </c>
      <c r="C68" s="82">
        <v>2.2399999999999998</v>
      </c>
      <c r="D68" s="82">
        <v>2.25</v>
      </c>
      <c r="E68" s="82">
        <v>2.2399999999999998</v>
      </c>
      <c r="F68" s="82">
        <v>2.2399999999999998</v>
      </c>
      <c r="G68" s="82">
        <v>2.25</v>
      </c>
      <c r="H68" s="82">
        <v>2.23</v>
      </c>
      <c r="I68" s="82">
        <v>2.25</v>
      </c>
      <c r="J68" s="82">
        <v>2.2400000000000002</v>
      </c>
      <c r="K68" s="82">
        <v>2.2399999999999998</v>
      </c>
      <c r="L68" s="82">
        <v>2.2399999999999998</v>
      </c>
      <c r="M68" s="82">
        <v>2.2400000000000002</v>
      </c>
      <c r="N68" s="82">
        <v>2.2200000000000002</v>
      </c>
      <c r="O68" s="82">
        <v>2.21</v>
      </c>
      <c r="P68" s="82">
        <v>2.21</v>
      </c>
      <c r="Q68" s="82">
        <v>2.19</v>
      </c>
      <c r="R68" s="82">
        <v>2.1999999999999997</v>
      </c>
      <c r="S68" s="93">
        <v>2.21</v>
      </c>
      <c r="T68" s="92">
        <v>2.25</v>
      </c>
      <c r="U68" s="82">
        <v>2.23</v>
      </c>
      <c r="V68" s="82">
        <v>2.23</v>
      </c>
      <c r="W68" s="82">
        <v>2.23</v>
      </c>
      <c r="X68" s="82">
        <v>2.23</v>
      </c>
      <c r="Y68" s="82">
        <v>2.23</v>
      </c>
      <c r="Z68" s="82">
        <v>2.23</v>
      </c>
      <c r="AA68" s="82">
        <v>2.2200000000000002</v>
      </c>
      <c r="AB68" s="82">
        <v>2.23</v>
      </c>
      <c r="AC68" s="82">
        <v>2.2200000000000002</v>
      </c>
      <c r="AD68" s="82">
        <v>2.2199999999999998</v>
      </c>
      <c r="AE68" s="82">
        <v>2.23</v>
      </c>
      <c r="AF68" s="82">
        <v>2.2400000000000002</v>
      </c>
      <c r="AG68" s="82">
        <v>2.2100000000000004</v>
      </c>
      <c r="AH68" s="82">
        <v>2.2199999999999998</v>
      </c>
      <c r="AI68" s="82">
        <v>2.21</v>
      </c>
      <c r="AJ68" s="82">
        <v>2.21</v>
      </c>
      <c r="AK68" s="93">
        <v>2.23</v>
      </c>
    </row>
    <row r="69" spans="1:37" x14ac:dyDescent="0.25">
      <c r="A69" s="97">
        <v>618</v>
      </c>
      <c r="B69" s="92">
        <v>2.25</v>
      </c>
      <c r="C69" s="82">
        <v>2.2399999999999998</v>
      </c>
      <c r="D69" s="82">
        <v>2.25</v>
      </c>
      <c r="E69" s="82">
        <v>2.2399999999999998</v>
      </c>
      <c r="F69" s="82">
        <v>2.2399999999999998</v>
      </c>
      <c r="G69" s="82">
        <v>2.25</v>
      </c>
      <c r="H69" s="82">
        <v>2.23</v>
      </c>
      <c r="I69" s="82">
        <v>2.25</v>
      </c>
      <c r="J69" s="82">
        <v>2.2400000000000002</v>
      </c>
      <c r="K69" s="82">
        <v>2.2399999999999998</v>
      </c>
      <c r="L69" s="82">
        <v>2.2399999999999998</v>
      </c>
      <c r="M69" s="82">
        <v>2.2400000000000002</v>
      </c>
      <c r="N69" s="82">
        <v>2.2200000000000002</v>
      </c>
      <c r="O69" s="82">
        <v>2.2000000000000002</v>
      </c>
      <c r="P69" s="82">
        <v>2.21</v>
      </c>
      <c r="Q69" s="82">
        <v>2.19</v>
      </c>
      <c r="R69" s="82">
        <v>2.1999999999999997</v>
      </c>
      <c r="S69" s="93">
        <v>2.2000000000000002</v>
      </c>
      <c r="T69" s="92">
        <v>2.25</v>
      </c>
      <c r="U69" s="82">
        <v>2.23</v>
      </c>
      <c r="V69" s="82">
        <v>2.23</v>
      </c>
      <c r="W69" s="82">
        <v>2.23</v>
      </c>
      <c r="X69" s="82">
        <v>2.23</v>
      </c>
      <c r="Y69" s="82">
        <v>2.23</v>
      </c>
      <c r="Z69" s="82">
        <v>2.23</v>
      </c>
      <c r="AA69" s="82">
        <v>2.2200000000000002</v>
      </c>
      <c r="AB69" s="82">
        <v>2.23</v>
      </c>
      <c r="AC69" s="82">
        <v>2.2200000000000002</v>
      </c>
      <c r="AD69" s="82">
        <v>2.2199999999999998</v>
      </c>
      <c r="AE69" s="82">
        <v>2.23</v>
      </c>
      <c r="AF69" s="82">
        <v>2.2400000000000002</v>
      </c>
      <c r="AG69" s="82">
        <v>2.2100000000000004</v>
      </c>
      <c r="AH69" s="82">
        <v>2.2199999999999998</v>
      </c>
      <c r="AI69" s="82">
        <v>2.21</v>
      </c>
      <c r="AJ69" s="82">
        <v>2.21</v>
      </c>
      <c r="AK69" s="93">
        <v>2.23</v>
      </c>
    </row>
    <row r="70" spans="1:37" x14ac:dyDescent="0.25">
      <c r="A70" s="97">
        <v>629</v>
      </c>
      <c r="B70" s="92">
        <v>2.25</v>
      </c>
      <c r="C70" s="82">
        <v>2.2399999999999998</v>
      </c>
      <c r="D70" s="82">
        <v>2.25</v>
      </c>
      <c r="E70" s="82">
        <v>2.2399999999999998</v>
      </c>
      <c r="F70" s="82">
        <v>2.2399999999999998</v>
      </c>
      <c r="G70" s="82">
        <v>2.25</v>
      </c>
      <c r="H70" s="82">
        <v>2.23</v>
      </c>
      <c r="I70" s="82">
        <v>2.25</v>
      </c>
      <c r="J70" s="82">
        <v>2.2400000000000002</v>
      </c>
      <c r="K70" s="82">
        <v>2.2399999999999998</v>
      </c>
      <c r="L70" s="82">
        <v>2.2399999999999998</v>
      </c>
      <c r="M70" s="82">
        <v>2.2400000000000002</v>
      </c>
      <c r="N70" s="82">
        <v>2.21</v>
      </c>
      <c r="O70" s="82">
        <v>2.2000000000000002</v>
      </c>
      <c r="P70" s="82">
        <v>2.21</v>
      </c>
      <c r="Q70" s="82">
        <v>2.19</v>
      </c>
      <c r="R70" s="82">
        <v>2.1999999999999997</v>
      </c>
      <c r="S70" s="93">
        <v>2.2000000000000002</v>
      </c>
      <c r="T70" s="92">
        <v>2.25</v>
      </c>
      <c r="U70" s="82">
        <v>2.23</v>
      </c>
      <c r="V70" s="82">
        <v>2.23</v>
      </c>
      <c r="W70" s="82">
        <v>2.23</v>
      </c>
      <c r="X70" s="82">
        <v>2.23</v>
      </c>
      <c r="Y70" s="82">
        <v>2.23</v>
      </c>
      <c r="Z70" s="82">
        <v>2.23</v>
      </c>
      <c r="AA70" s="82">
        <v>2.2200000000000002</v>
      </c>
      <c r="AB70" s="82">
        <v>2.23</v>
      </c>
      <c r="AC70" s="82">
        <v>2.2200000000000002</v>
      </c>
      <c r="AD70" s="82">
        <v>2.2199999999999998</v>
      </c>
      <c r="AE70" s="82">
        <v>2.23</v>
      </c>
      <c r="AF70" s="82">
        <v>2.2400000000000002</v>
      </c>
      <c r="AG70" s="82">
        <v>2.2100000000000004</v>
      </c>
      <c r="AH70" s="82">
        <v>2.2199999999999998</v>
      </c>
      <c r="AI70" s="82">
        <v>2.21</v>
      </c>
      <c r="AJ70" s="82">
        <v>2.21</v>
      </c>
      <c r="AK70" s="93">
        <v>2.23</v>
      </c>
    </row>
    <row r="71" spans="1:37" x14ac:dyDescent="0.25">
      <c r="A71" s="97">
        <v>639</v>
      </c>
      <c r="B71" s="92">
        <v>2.25</v>
      </c>
      <c r="C71" s="82">
        <v>2.2399999999999998</v>
      </c>
      <c r="D71" s="82">
        <v>2.25</v>
      </c>
      <c r="E71" s="82">
        <v>2.2399999999999998</v>
      </c>
      <c r="F71" s="82">
        <v>2.2399999999999998</v>
      </c>
      <c r="G71" s="82">
        <v>2.25</v>
      </c>
      <c r="H71" s="82">
        <v>2.23</v>
      </c>
      <c r="I71" s="82">
        <v>2.25</v>
      </c>
      <c r="J71" s="82">
        <v>2.2400000000000002</v>
      </c>
      <c r="K71" s="82">
        <v>2.2399999999999998</v>
      </c>
      <c r="L71" s="82">
        <v>2.2399999999999998</v>
      </c>
      <c r="M71" s="82">
        <v>2.2400000000000002</v>
      </c>
      <c r="N71" s="82">
        <v>2.21</v>
      </c>
      <c r="O71" s="82">
        <v>2.2000000000000002</v>
      </c>
      <c r="P71" s="82">
        <v>2.21</v>
      </c>
      <c r="Q71" s="82">
        <v>2.19</v>
      </c>
      <c r="R71" s="82">
        <v>2.1999999999999997</v>
      </c>
      <c r="S71" s="93">
        <v>2.2000000000000002</v>
      </c>
      <c r="T71" s="92">
        <v>2.25</v>
      </c>
      <c r="U71" s="82">
        <v>2.23</v>
      </c>
      <c r="V71" s="82">
        <v>2.23</v>
      </c>
      <c r="W71" s="82">
        <v>2.23</v>
      </c>
      <c r="X71" s="82">
        <v>2.23</v>
      </c>
      <c r="Y71" s="82">
        <v>2.23</v>
      </c>
      <c r="Z71" s="82">
        <v>2.23</v>
      </c>
      <c r="AA71" s="82">
        <v>2.2200000000000002</v>
      </c>
      <c r="AB71" s="82">
        <v>2.23</v>
      </c>
      <c r="AC71" s="82">
        <v>2.2200000000000002</v>
      </c>
      <c r="AD71" s="82">
        <v>2.2199999999999998</v>
      </c>
      <c r="AE71" s="82">
        <v>2.23</v>
      </c>
      <c r="AF71" s="82">
        <v>2.2400000000000002</v>
      </c>
      <c r="AG71" s="82">
        <v>2.2100000000000004</v>
      </c>
      <c r="AH71" s="82">
        <v>2.2199999999999998</v>
      </c>
      <c r="AI71" s="82">
        <v>2.2000000000000002</v>
      </c>
      <c r="AJ71" s="82">
        <v>2.21</v>
      </c>
      <c r="AK71" s="93">
        <v>2.23</v>
      </c>
    </row>
    <row r="72" spans="1:37" x14ac:dyDescent="0.25">
      <c r="A72" s="97">
        <v>649</v>
      </c>
      <c r="B72" s="92">
        <v>2.25</v>
      </c>
      <c r="C72" s="82">
        <v>2.2399999999999998</v>
      </c>
      <c r="D72" s="82">
        <v>2.25</v>
      </c>
      <c r="E72" s="82">
        <v>2.2399999999999998</v>
      </c>
      <c r="F72" s="82">
        <v>2.2399999999999998</v>
      </c>
      <c r="G72" s="82">
        <v>2.25</v>
      </c>
      <c r="H72" s="82">
        <v>2.23</v>
      </c>
      <c r="I72" s="82">
        <v>2.25</v>
      </c>
      <c r="J72" s="82">
        <v>2.2400000000000002</v>
      </c>
      <c r="K72" s="82">
        <v>2.2399999999999998</v>
      </c>
      <c r="L72" s="82">
        <v>2.2399999999999998</v>
      </c>
      <c r="M72" s="82">
        <v>2.2400000000000002</v>
      </c>
      <c r="N72" s="82">
        <v>2.21</v>
      </c>
      <c r="O72" s="82">
        <v>2.2000000000000002</v>
      </c>
      <c r="P72" s="82">
        <v>2.2000000000000002</v>
      </c>
      <c r="Q72" s="82">
        <v>2.19</v>
      </c>
      <c r="R72" s="82">
        <v>2.1999999999999997</v>
      </c>
      <c r="S72" s="93">
        <v>2.2000000000000002</v>
      </c>
      <c r="T72" s="92">
        <v>2.25</v>
      </c>
      <c r="U72" s="82">
        <v>2.23</v>
      </c>
      <c r="V72" s="82">
        <v>2.23</v>
      </c>
      <c r="W72" s="82">
        <v>2.23</v>
      </c>
      <c r="X72" s="82">
        <v>2.23</v>
      </c>
      <c r="Y72" s="82">
        <v>2.23</v>
      </c>
      <c r="Z72" s="82">
        <v>2.23</v>
      </c>
      <c r="AA72" s="82">
        <v>2.2200000000000002</v>
      </c>
      <c r="AB72" s="82">
        <v>2.2200000000000002</v>
      </c>
      <c r="AC72" s="82">
        <v>2.21</v>
      </c>
      <c r="AD72" s="82">
        <v>2.21</v>
      </c>
      <c r="AE72" s="82">
        <v>2.2200000000000002</v>
      </c>
      <c r="AF72" s="82">
        <v>2.2400000000000002</v>
      </c>
      <c r="AG72" s="82">
        <v>2.2100000000000004</v>
      </c>
      <c r="AH72" s="82">
        <v>2.2199999999999998</v>
      </c>
      <c r="AI72" s="82">
        <v>2.2000000000000002</v>
      </c>
      <c r="AJ72" s="82">
        <v>2.21</v>
      </c>
      <c r="AK72" s="93">
        <v>2.23</v>
      </c>
    </row>
    <row r="73" spans="1:37" x14ac:dyDescent="0.25">
      <c r="A73" s="97">
        <v>659</v>
      </c>
      <c r="B73" s="92">
        <v>2.25</v>
      </c>
      <c r="C73" s="82">
        <v>2.2399999999999998</v>
      </c>
      <c r="D73" s="82">
        <v>2.25</v>
      </c>
      <c r="E73" s="82">
        <v>2.2399999999999998</v>
      </c>
      <c r="F73" s="82">
        <v>2.2399999999999998</v>
      </c>
      <c r="G73" s="82">
        <v>2.25</v>
      </c>
      <c r="H73" s="82">
        <v>2.23</v>
      </c>
      <c r="I73" s="82">
        <v>2.25</v>
      </c>
      <c r="J73" s="82">
        <v>2.2400000000000002</v>
      </c>
      <c r="K73" s="82">
        <v>2.2399999999999998</v>
      </c>
      <c r="L73" s="82">
        <v>2.2399999999999998</v>
      </c>
      <c r="M73" s="82">
        <v>2.2400000000000002</v>
      </c>
      <c r="N73" s="82">
        <v>2.21</v>
      </c>
      <c r="O73" s="82">
        <v>2.2000000000000002</v>
      </c>
      <c r="P73" s="82">
        <v>2.2000000000000002</v>
      </c>
      <c r="Q73" s="82">
        <v>2.1800000000000002</v>
      </c>
      <c r="R73" s="82">
        <v>2.19</v>
      </c>
      <c r="S73" s="93">
        <v>2.2000000000000002</v>
      </c>
      <c r="T73" s="92">
        <v>2.25</v>
      </c>
      <c r="U73" s="82">
        <v>2.23</v>
      </c>
      <c r="V73" s="82">
        <v>2.23</v>
      </c>
      <c r="W73" s="82">
        <v>2.23</v>
      </c>
      <c r="X73" s="82">
        <v>2.23</v>
      </c>
      <c r="Y73" s="82">
        <v>2.23</v>
      </c>
      <c r="Z73" s="82">
        <v>2.23</v>
      </c>
      <c r="AA73" s="82">
        <v>2.2200000000000002</v>
      </c>
      <c r="AB73" s="82">
        <v>2.2200000000000002</v>
      </c>
      <c r="AC73" s="82">
        <v>2.21</v>
      </c>
      <c r="AD73" s="82">
        <v>2.21</v>
      </c>
      <c r="AE73" s="82">
        <v>2.2200000000000002</v>
      </c>
      <c r="AF73" s="82">
        <v>2.2400000000000002</v>
      </c>
      <c r="AG73" s="82">
        <v>2.2100000000000004</v>
      </c>
      <c r="AH73" s="82">
        <v>2.2199999999999998</v>
      </c>
      <c r="AI73" s="82">
        <v>2.2000000000000002</v>
      </c>
      <c r="AJ73" s="82">
        <v>2.21</v>
      </c>
      <c r="AK73" s="93">
        <v>2.23</v>
      </c>
    </row>
    <row r="74" spans="1:37" x14ac:dyDescent="0.25">
      <c r="A74" s="97">
        <v>669</v>
      </c>
      <c r="B74" s="92">
        <v>2.25</v>
      </c>
      <c r="C74" s="82">
        <v>2.2399999999999998</v>
      </c>
      <c r="D74" s="82">
        <v>2.25</v>
      </c>
      <c r="E74" s="82">
        <v>2.2399999999999998</v>
      </c>
      <c r="F74" s="82">
        <v>2.2399999999999998</v>
      </c>
      <c r="G74" s="82">
        <v>2.25</v>
      </c>
      <c r="H74" s="82">
        <v>2.23</v>
      </c>
      <c r="I74" s="82">
        <v>2.25</v>
      </c>
      <c r="J74" s="82">
        <v>2.2400000000000002</v>
      </c>
      <c r="K74" s="82">
        <v>2.2399999999999998</v>
      </c>
      <c r="L74" s="82">
        <v>2.2399999999999998</v>
      </c>
      <c r="M74" s="82">
        <v>2.2400000000000002</v>
      </c>
      <c r="N74" s="82">
        <v>2.21</v>
      </c>
      <c r="O74" s="82">
        <v>2.2000000000000002</v>
      </c>
      <c r="P74" s="82">
        <v>2.2000000000000002</v>
      </c>
      <c r="Q74" s="82">
        <v>2.1800000000000002</v>
      </c>
      <c r="R74" s="82">
        <v>2.19</v>
      </c>
      <c r="S74" s="93">
        <v>2.19</v>
      </c>
      <c r="T74" s="92">
        <v>2.25</v>
      </c>
      <c r="U74" s="82">
        <v>2.23</v>
      </c>
      <c r="V74" s="82">
        <v>2.23</v>
      </c>
      <c r="W74" s="82">
        <v>2.23</v>
      </c>
      <c r="X74" s="82">
        <v>2.23</v>
      </c>
      <c r="Y74" s="82">
        <v>2.23</v>
      </c>
      <c r="Z74" s="82">
        <v>2.23</v>
      </c>
      <c r="AA74" s="82">
        <v>2.2200000000000002</v>
      </c>
      <c r="AB74" s="82">
        <v>2.2200000000000002</v>
      </c>
      <c r="AC74" s="82">
        <v>2.21</v>
      </c>
      <c r="AD74" s="82">
        <v>2.21</v>
      </c>
      <c r="AE74" s="82">
        <v>2.2200000000000002</v>
      </c>
      <c r="AF74" s="82">
        <v>2.2400000000000002</v>
      </c>
      <c r="AG74" s="82">
        <v>2.2100000000000004</v>
      </c>
      <c r="AH74" s="82">
        <v>2.2199999999999998</v>
      </c>
      <c r="AI74" s="82">
        <v>2.2000000000000002</v>
      </c>
      <c r="AJ74" s="82">
        <v>2.21</v>
      </c>
      <c r="AK74" s="93">
        <v>2.2200000000000002</v>
      </c>
    </row>
    <row r="75" spans="1:37" x14ac:dyDescent="0.25">
      <c r="A75" s="97">
        <v>679</v>
      </c>
      <c r="B75" s="92">
        <v>2.25</v>
      </c>
      <c r="C75" s="82">
        <v>2.2399999999999998</v>
      </c>
      <c r="D75" s="82">
        <v>2.25</v>
      </c>
      <c r="E75" s="82">
        <v>2.2399999999999998</v>
      </c>
      <c r="F75" s="82">
        <v>2.2399999999999998</v>
      </c>
      <c r="G75" s="82">
        <v>2.25</v>
      </c>
      <c r="H75" s="82">
        <v>2.23</v>
      </c>
      <c r="I75" s="82">
        <v>2.25</v>
      </c>
      <c r="J75" s="82">
        <v>2.2400000000000002</v>
      </c>
      <c r="K75" s="82">
        <v>2.2399999999999998</v>
      </c>
      <c r="L75" s="82">
        <v>2.2399999999999998</v>
      </c>
      <c r="M75" s="82">
        <v>2.2400000000000002</v>
      </c>
      <c r="N75" s="82">
        <v>2.21</v>
      </c>
      <c r="O75" s="82">
        <v>2.2000000000000002</v>
      </c>
      <c r="P75" s="82">
        <v>2.2000000000000002</v>
      </c>
      <c r="Q75" s="82">
        <v>2.1800000000000002</v>
      </c>
      <c r="R75" s="82">
        <v>2.19</v>
      </c>
      <c r="S75" s="93">
        <v>2.19</v>
      </c>
      <c r="T75" s="92">
        <v>2.25</v>
      </c>
      <c r="U75" s="82">
        <v>2.23</v>
      </c>
      <c r="V75" s="82">
        <v>2.23</v>
      </c>
      <c r="W75" s="82">
        <v>2.23</v>
      </c>
      <c r="X75" s="82">
        <v>2.23</v>
      </c>
      <c r="Y75" s="82">
        <v>2.23</v>
      </c>
      <c r="Z75" s="82">
        <v>2.23</v>
      </c>
      <c r="AA75" s="82">
        <v>2.2200000000000002</v>
      </c>
      <c r="AB75" s="82">
        <v>2.2200000000000002</v>
      </c>
      <c r="AC75" s="82">
        <v>2.21</v>
      </c>
      <c r="AD75" s="82">
        <v>2.21</v>
      </c>
      <c r="AE75" s="82">
        <v>2.2200000000000002</v>
      </c>
      <c r="AF75" s="82">
        <v>2.2400000000000002</v>
      </c>
      <c r="AG75" s="82">
        <v>2.2100000000000004</v>
      </c>
      <c r="AH75" s="82">
        <v>2.2199999999999998</v>
      </c>
      <c r="AI75" s="82">
        <v>2.2000000000000002</v>
      </c>
      <c r="AJ75" s="82">
        <v>2.21</v>
      </c>
      <c r="AK75" s="93">
        <v>2.2200000000000002</v>
      </c>
    </row>
    <row r="76" spans="1:37" x14ac:dyDescent="0.25">
      <c r="A76" s="97">
        <v>689</v>
      </c>
      <c r="B76" s="92">
        <v>2.25</v>
      </c>
      <c r="C76" s="82">
        <v>2.2399999999999998</v>
      </c>
      <c r="D76" s="82">
        <v>2.2399999999999998</v>
      </c>
      <c r="E76" s="82">
        <v>2.2399999999999998</v>
      </c>
      <c r="F76" s="82">
        <v>2.2399999999999998</v>
      </c>
      <c r="G76" s="82">
        <v>2.25</v>
      </c>
      <c r="H76" s="82">
        <v>2.23</v>
      </c>
      <c r="I76" s="82">
        <v>2.25</v>
      </c>
      <c r="J76" s="82">
        <v>2.2400000000000002</v>
      </c>
      <c r="K76" s="82">
        <v>2.2399999999999998</v>
      </c>
      <c r="L76" s="82">
        <v>2.2399999999999998</v>
      </c>
      <c r="M76" s="82">
        <v>2.23</v>
      </c>
      <c r="N76" s="82">
        <v>2.21</v>
      </c>
      <c r="O76" s="82">
        <v>2.2000000000000002</v>
      </c>
      <c r="P76" s="82">
        <v>2.2000000000000002</v>
      </c>
      <c r="Q76" s="82">
        <v>2.1800000000000002</v>
      </c>
      <c r="R76" s="82">
        <v>2.19</v>
      </c>
      <c r="S76" s="93">
        <v>2.19</v>
      </c>
      <c r="T76" s="92">
        <v>2.25</v>
      </c>
      <c r="U76" s="82">
        <v>2.23</v>
      </c>
      <c r="V76" s="82">
        <v>2.23</v>
      </c>
      <c r="W76" s="82">
        <v>2.23</v>
      </c>
      <c r="X76" s="82">
        <v>2.23</v>
      </c>
      <c r="Y76" s="82">
        <v>2.23</v>
      </c>
      <c r="Z76" s="82">
        <v>2.23</v>
      </c>
      <c r="AA76" s="82">
        <v>2.2200000000000002</v>
      </c>
      <c r="AB76" s="82">
        <v>2.2200000000000002</v>
      </c>
      <c r="AC76" s="82">
        <v>2.21</v>
      </c>
      <c r="AD76" s="82">
        <v>2.21</v>
      </c>
      <c r="AE76" s="82">
        <v>2.2200000000000002</v>
      </c>
      <c r="AF76" s="82">
        <v>2.2400000000000002</v>
      </c>
      <c r="AG76" s="82">
        <v>2.2100000000000004</v>
      </c>
      <c r="AH76" s="82">
        <v>2.2199999999999998</v>
      </c>
      <c r="AI76" s="82">
        <v>2.2000000000000002</v>
      </c>
      <c r="AJ76" s="82">
        <v>2.21</v>
      </c>
      <c r="AK76" s="93">
        <v>2.2200000000000002</v>
      </c>
    </row>
    <row r="77" spans="1:37" x14ac:dyDescent="0.25">
      <c r="A77" s="97">
        <v>700</v>
      </c>
      <c r="B77" s="92">
        <v>2.25</v>
      </c>
      <c r="C77" s="82">
        <v>2.2399999999999998</v>
      </c>
      <c r="D77" s="82">
        <v>2.2399999999999998</v>
      </c>
      <c r="E77" s="82">
        <v>2.2399999999999998</v>
      </c>
      <c r="F77" s="82">
        <v>2.2399999999999998</v>
      </c>
      <c r="G77" s="82">
        <v>2.25</v>
      </c>
      <c r="H77" s="82">
        <v>2.23</v>
      </c>
      <c r="I77" s="82">
        <v>2.25</v>
      </c>
      <c r="J77" s="82">
        <v>2.2400000000000002</v>
      </c>
      <c r="K77" s="82">
        <v>2.2399999999999998</v>
      </c>
      <c r="L77" s="82">
        <v>2.2399999999999998</v>
      </c>
      <c r="M77" s="82">
        <v>2.23</v>
      </c>
      <c r="N77" s="82">
        <v>2.2000000000000002</v>
      </c>
      <c r="O77" s="82">
        <v>2.19</v>
      </c>
      <c r="P77" s="82">
        <v>2.2000000000000002</v>
      </c>
      <c r="Q77" s="82">
        <v>2.1800000000000002</v>
      </c>
      <c r="R77" s="82">
        <v>2.19</v>
      </c>
      <c r="S77" s="93">
        <v>2.19</v>
      </c>
      <c r="T77" s="92">
        <v>2.25</v>
      </c>
      <c r="U77" s="82">
        <v>2.23</v>
      </c>
      <c r="V77" s="82">
        <v>2.23</v>
      </c>
      <c r="W77" s="82">
        <v>2.23</v>
      </c>
      <c r="X77" s="82">
        <v>2.23</v>
      </c>
      <c r="Y77" s="82">
        <v>2.23</v>
      </c>
      <c r="Z77" s="82">
        <v>2.23</v>
      </c>
      <c r="AA77" s="82">
        <v>2.2200000000000002</v>
      </c>
      <c r="AB77" s="82">
        <v>2.2200000000000002</v>
      </c>
      <c r="AC77" s="82">
        <v>2.21</v>
      </c>
      <c r="AD77" s="82">
        <v>2.21</v>
      </c>
      <c r="AE77" s="82">
        <v>2.2200000000000002</v>
      </c>
      <c r="AF77" s="82">
        <v>2.2400000000000002</v>
      </c>
      <c r="AG77" s="82">
        <v>2.2100000000000004</v>
      </c>
      <c r="AH77" s="82">
        <v>2.2199999999999998</v>
      </c>
      <c r="AI77" s="82">
        <v>2.2000000000000002</v>
      </c>
      <c r="AJ77" s="82">
        <v>2.2000000000000002</v>
      </c>
      <c r="AK77" s="93">
        <v>2.2200000000000002</v>
      </c>
    </row>
    <row r="78" spans="1:37" x14ac:dyDescent="0.25">
      <c r="A78" s="97">
        <v>710</v>
      </c>
      <c r="B78" s="92">
        <v>2.25</v>
      </c>
      <c r="C78" s="82">
        <v>2.2399999999999998</v>
      </c>
      <c r="D78" s="82">
        <v>2.2399999999999998</v>
      </c>
      <c r="E78" s="82">
        <v>2.2399999999999998</v>
      </c>
      <c r="F78" s="82">
        <v>2.2399999999999998</v>
      </c>
      <c r="G78" s="82">
        <v>2.25</v>
      </c>
      <c r="H78" s="82">
        <v>2.23</v>
      </c>
      <c r="I78" s="82">
        <v>2.25</v>
      </c>
      <c r="J78" s="82">
        <v>2.2400000000000002</v>
      </c>
      <c r="K78" s="82">
        <v>2.2399999999999998</v>
      </c>
      <c r="L78" s="82">
        <v>2.23</v>
      </c>
      <c r="M78" s="82">
        <v>2.23</v>
      </c>
      <c r="N78" s="82">
        <v>2.2000000000000002</v>
      </c>
      <c r="O78" s="82">
        <v>2.19</v>
      </c>
      <c r="P78" s="82">
        <v>2.2000000000000002</v>
      </c>
      <c r="Q78" s="82">
        <v>2.17</v>
      </c>
      <c r="R78" s="82">
        <v>2.1799999999999997</v>
      </c>
      <c r="S78" s="93">
        <v>2.19</v>
      </c>
      <c r="T78" s="92">
        <v>2.25</v>
      </c>
      <c r="U78" s="82">
        <v>2.23</v>
      </c>
      <c r="V78" s="82">
        <v>2.23</v>
      </c>
      <c r="W78" s="82">
        <v>2.23</v>
      </c>
      <c r="X78" s="82">
        <v>2.23</v>
      </c>
      <c r="Y78" s="82">
        <v>2.23</v>
      </c>
      <c r="Z78" s="82">
        <v>2.23</v>
      </c>
      <c r="AA78" s="82">
        <v>2.2200000000000002</v>
      </c>
      <c r="AB78" s="82">
        <v>2.2200000000000002</v>
      </c>
      <c r="AC78" s="82">
        <v>2.21</v>
      </c>
      <c r="AD78" s="82">
        <v>2.21</v>
      </c>
      <c r="AE78" s="82">
        <v>2.2200000000000002</v>
      </c>
      <c r="AF78" s="82">
        <v>2.2400000000000002</v>
      </c>
      <c r="AG78" s="82">
        <v>2.2100000000000004</v>
      </c>
      <c r="AH78" s="82">
        <v>2.2199999999999998</v>
      </c>
      <c r="AI78" s="82">
        <v>2.2000000000000002</v>
      </c>
      <c r="AJ78" s="82">
        <v>2.2000000000000002</v>
      </c>
      <c r="AK78" s="93">
        <v>2.2200000000000002</v>
      </c>
    </row>
    <row r="79" spans="1:37" x14ac:dyDescent="0.25">
      <c r="A79" s="97">
        <v>720</v>
      </c>
      <c r="B79" s="92">
        <v>2.25</v>
      </c>
      <c r="C79" s="82">
        <v>2.2399999999999998</v>
      </c>
      <c r="D79" s="82">
        <v>2.2399999999999998</v>
      </c>
      <c r="E79" s="82">
        <v>2.2399999999999998</v>
      </c>
      <c r="F79" s="82">
        <v>2.2399999999999998</v>
      </c>
      <c r="G79" s="82">
        <v>2.25</v>
      </c>
      <c r="H79" s="82">
        <v>2.23</v>
      </c>
      <c r="I79" s="82">
        <v>2.25</v>
      </c>
      <c r="J79" s="82">
        <v>2.2400000000000002</v>
      </c>
      <c r="K79" s="82">
        <v>2.23</v>
      </c>
      <c r="L79" s="82">
        <v>2.23</v>
      </c>
      <c r="M79" s="82">
        <v>2.23</v>
      </c>
      <c r="N79" s="82">
        <v>2.2000000000000002</v>
      </c>
      <c r="O79" s="82">
        <v>2.19</v>
      </c>
      <c r="P79" s="82">
        <v>2.2000000000000002</v>
      </c>
      <c r="Q79" s="82">
        <v>2.17</v>
      </c>
      <c r="R79" s="82">
        <v>2.1799999999999997</v>
      </c>
      <c r="S79" s="93">
        <v>2.19</v>
      </c>
      <c r="T79" s="92">
        <v>2.25</v>
      </c>
      <c r="U79" s="82">
        <v>2.23</v>
      </c>
      <c r="V79" s="82">
        <v>2.23</v>
      </c>
      <c r="W79" s="82">
        <v>2.23</v>
      </c>
      <c r="X79" s="82">
        <v>2.23</v>
      </c>
      <c r="Y79" s="82">
        <v>2.23</v>
      </c>
      <c r="Z79" s="82">
        <v>2.23</v>
      </c>
      <c r="AA79" s="82">
        <v>2.2200000000000002</v>
      </c>
      <c r="AB79" s="82">
        <v>2.2200000000000002</v>
      </c>
      <c r="AC79" s="82">
        <v>2.21</v>
      </c>
      <c r="AD79" s="82">
        <v>2.21</v>
      </c>
      <c r="AE79" s="82">
        <v>2.2200000000000002</v>
      </c>
      <c r="AF79" s="82">
        <v>2.2400000000000002</v>
      </c>
      <c r="AG79" s="82">
        <v>2.2100000000000004</v>
      </c>
      <c r="AH79" s="82">
        <v>2.2199999999999998</v>
      </c>
      <c r="AI79" s="82">
        <v>2.2000000000000002</v>
      </c>
      <c r="AJ79" s="82">
        <v>2.2000000000000002</v>
      </c>
      <c r="AK79" s="93">
        <v>2.2200000000000002</v>
      </c>
    </row>
    <row r="80" spans="1:37" x14ac:dyDescent="0.25">
      <c r="A80" s="97">
        <v>730</v>
      </c>
      <c r="B80" s="92">
        <v>2.25</v>
      </c>
      <c r="C80" s="82">
        <v>2.2399999999999998</v>
      </c>
      <c r="D80" s="82">
        <v>2.2399999999999998</v>
      </c>
      <c r="E80" s="82">
        <v>2.2399999999999998</v>
      </c>
      <c r="F80" s="82">
        <v>2.2399999999999998</v>
      </c>
      <c r="G80" s="82">
        <v>2.25</v>
      </c>
      <c r="H80" s="82">
        <v>2.23</v>
      </c>
      <c r="I80" s="82">
        <v>2.25</v>
      </c>
      <c r="J80" s="82">
        <v>2.2400000000000002</v>
      </c>
      <c r="K80" s="82">
        <v>2.23</v>
      </c>
      <c r="L80" s="82">
        <v>2.23</v>
      </c>
      <c r="M80" s="82">
        <v>2.23</v>
      </c>
      <c r="N80" s="82">
        <v>2.2000000000000002</v>
      </c>
      <c r="O80" s="82">
        <v>2.19</v>
      </c>
      <c r="P80" s="82">
        <v>2.19</v>
      </c>
      <c r="Q80" s="82">
        <v>2.17</v>
      </c>
      <c r="R80" s="82">
        <v>2.1799999999999997</v>
      </c>
      <c r="S80" s="93">
        <v>2.1800000000000002</v>
      </c>
      <c r="T80" s="92">
        <v>2.25</v>
      </c>
      <c r="U80" s="82">
        <v>2.23</v>
      </c>
      <c r="V80" s="82">
        <v>2.23</v>
      </c>
      <c r="W80" s="82">
        <v>2.23</v>
      </c>
      <c r="X80" s="82">
        <v>2.23</v>
      </c>
      <c r="Y80" s="82">
        <v>2.23</v>
      </c>
      <c r="Z80" s="82">
        <v>2.23</v>
      </c>
      <c r="AA80" s="82">
        <v>2.2200000000000002</v>
      </c>
      <c r="AB80" s="82">
        <v>2.2200000000000002</v>
      </c>
      <c r="AC80" s="82">
        <v>2.21</v>
      </c>
      <c r="AD80" s="82">
        <v>2.21</v>
      </c>
      <c r="AE80" s="82">
        <v>2.2200000000000002</v>
      </c>
      <c r="AF80" s="82">
        <v>2.2400000000000002</v>
      </c>
      <c r="AG80" s="82">
        <v>2.2100000000000004</v>
      </c>
      <c r="AH80" s="82">
        <v>2.21</v>
      </c>
      <c r="AI80" s="82">
        <v>2.2000000000000002</v>
      </c>
      <c r="AJ80" s="82">
        <v>2.2000000000000002</v>
      </c>
      <c r="AK80" s="93">
        <v>2.2200000000000002</v>
      </c>
    </row>
    <row r="81" spans="1:37" x14ac:dyDescent="0.25">
      <c r="A81" s="97">
        <v>740</v>
      </c>
      <c r="B81" s="92">
        <v>2.25</v>
      </c>
      <c r="C81" s="82">
        <v>2.2399999999999998</v>
      </c>
      <c r="D81" s="82">
        <v>2.2399999999999998</v>
      </c>
      <c r="E81" s="82">
        <v>2.2399999999999998</v>
      </c>
      <c r="F81" s="82">
        <v>2.2399999999999998</v>
      </c>
      <c r="G81" s="82">
        <v>2.25</v>
      </c>
      <c r="H81" s="82">
        <v>2.23</v>
      </c>
      <c r="I81" s="82">
        <v>2.25</v>
      </c>
      <c r="J81" s="82">
        <v>2.2400000000000002</v>
      </c>
      <c r="K81" s="82">
        <v>2.23</v>
      </c>
      <c r="L81" s="82">
        <v>2.23</v>
      </c>
      <c r="M81" s="82">
        <v>2.23</v>
      </c>
      <c r="N81" s="82">
        <v>2.2000000000000002</v>
      </c>
      <c r="O81" s="82">
        <v>2.19</v>
      </c>
      <c r="P81" s="82">
        <v>2.19</v>
      </c>
      <c r="Q81" s="82">
        <v>2.17</v>
      </c>
      <c r="R81" s="82">
        <v>2.1799999999999997</v>
      </c>
      <c r="S81" s="93">
        <v>2.1800000000000002</v>
      </c>
      <c r="T81" s="92">
        <v>2.25</v>
      </c>
      <c r="U81" s="82">
        <v>2.23</v>
      </c>
      <c r="V81" s="82">
        <v>2.23</v>
      </c>
      <c r="W81" s="82">
        <v>2.23</v>
      </c>
      <c r="X81" s="82">
        <v>2.23</v>
      </c>
      <c r="Y81" s="82">
        <v>2.23</v>
      </c>
      <c r="Z81" s="82">
        <v>2.23</v>
      </c>
      <c r="AA81" s="82">
        <v>2.2200000000000002</v>
      </c>
      <c r="AB81" s="82">
        <v>2.2200000000000002</v>
      </c>
      <c r="AC81" s="82">
        <v>2.21</v>
      </c>
      <c r="AD81" s="82">
        <v>2.21</v>
      </c>
      <c r="AE81" s="82">
        <v>2.2200000000000002</v>
      </c>
      <c r="AF81" s="82">
        <v>2.2400000000000002</v>
      </c>
      <c r="AG81" s="82">
        <v>2.2000000000000002</v>
      </c>
      <c r="AH81" s="82">
        <v>2.21</v>
      </c>
      <c r="AI81" s="82">
        <v>2.19</v>
      </c>
      <c r="AJ81" s="82">
        <v>2.2000000000000002</v>
      </c>
      <c r="AK81" s="93">
        <v>2.2200000000000002</v>
      </c>
    </row>
    <row r="82" spans="1:37" x14ac:dyDescent="0.25">
      <c r="A82" s="97">
        <v>750</v>
      </c>
      <c r="B82" s="92">
        <v>2.25</v>
      </c>
      <c r="C82" s="82">
        <v>2.2399999999999998</v>
      </c>
      <c r="D82" s="82">
        <v>2.2399999999999998</v>
      </c>
      <c r="E82" s="82">
        <v>2.2399999999999998</v>
      </c>
      <c r="F82" s="82">
        <v>2.2399999999999998</v>
      </c>
      <c r="G82" s="82">
        <v>2.25</v>
      </c>
      <c r="H82" s="82">
        <v>2.23</v>
      </c>
      <c r="I82" s="82">
        <v>2.25</v>
      </c>
      <c r="J82" s="82">
        <v>2.2400000000000002</v>
      </c>
      <c r="K82" s="82">
        <v>2.23</v>
      </c>
      <c r="L82" s="82">
        <v>2.23</v>
      </c>
      <c r="M82" s="82">
        <v>2.23</v>
      </c>
      <c r="N82" s="82">
        <v>2.2000000000000002</v>
      </c>
      <c r="O82" s="82">
        <v>2.19</v>
      </c>
      <c r="P82" s="82">
        <v>2.19</v>
      </c>
      <c r="Q82" s="82">
        <v>2.17</v>
      </c>
      <c r="R82" s="82">
        <v>2.1799999999999997</v>
      </c>
      <c r="S82" s="93">
        <v>2.1800000000000002</v>
      </c>
      <c r="T82" s="92">
        <v>2.25</v>
      </c>
      <c r="U82" s="82">
        <v>2.23</v>
      </c>
      <c r="V82" s="82">
        <v>2.23</v>
      </c>
      <c r="W82" s="82">
        <v>2.23</v>
      </c>
      <c r="X82" s="82">
        <v>2.23</v>
      </c>
      <c r="Y82" s="82">
        <v>2.23</v>
      </c>
      <c r="Z82" s="82">
        <v>2.23</v>
      </c>
      <c r="AA82" s="82">
        <v>2.2200000000000002</v>
      </c>
      <c r="AB82" s="82">
        <v>2.2200000000000002</v>
      </c>
      <c r="AC82" s="82">
        <v>2.21</v>
      </c>
      <c r="AD82" s="82">
        <v>2.21</v>
      </c>
      <c r="AE82" s="82">
        <v>2.2200000000000002</v>
      </c>
      <c r="AF82" s="82">
        <v>2.2400000000000002</v>
      </c>
      <c r="AG82" s="82">
        <v>2.2000000000000002</v>
      </c>
      <c r="AH82" s="82">
        <v>2.21</v>
      </c>
      <c r="AI82" s="82">
        <v>2.19</v>
      </c>
      <c r="AJ82" s="82">
        <v>2.2000000000000002</v>
      </c>
      <c r="AK82" s="93">
        <v>2.2200000000000002</v>
      </c>
    </row>
    <row r="83" spans="1:37" x14ac:dyDescent="0.25">
      <c r="A83" s="97">
        <v>760</v>
      </c>
      <c r="B83" s="92">
        <v>2.25</v>
      </c>
      <c r="C83" s="82">
        <v>2.2399999999999998</v>
      </c>
      <c r="D83" s="82">
        <v>2.2399999999999998</v>
      </c>
      <c r="E83" s="82">
        <v>2.2399999999999998</v>
      </c>
      <c r="F83" s="82">
        <v>2.2399999999999998</v>
      </c>
      <c r="G83" s="82">
        <v>2.25</v>
      </c>
      <c r="H83" s="82">
        <v>2.23</v>
      </c>
      <c r="I83" s="82">
        <v>2.25</v>
      </c>
      <c r="J83" s="82">
        <v>2.2400000000000002</v>
      </c>
      <c r="K83" s="82">
        <v>2.23</v>
      </c>
      <c r="L83" s="82">
        <v>2.23</v>
      </c>
      <c r="M83" s="82">
        <v>2.23</v>
      </c>
      <c r="N83" s="82">
        <v>2.2000000000000002</v>
      </c>
      <c r="O83" s="82">
        <v>2.19</v>
      </c>
      <c r="P83" s="82">
        <v>2.19</v>
      </c>
      <c r="Q83" s="82">
        <v>2.17</v>
      </c>
      <c r="R83" s="82">
        <v>2.1799999999999997</v>
      </c>
      <c r="S83" s="93">
        <v>2.1800000000000002</v>
      </c>
      <c r="T83" s="92">
        <v>2.25</v>
      </c>
      <c r="U83" s="82">
        <v>2.23</v>
      </c>
      <c r="V83" s="82">
        <v>2.23</v>
      </c>
      <c r="W83" s="82">
        <v>2.23</v>
      </c>
      <c r="X83" s="82">
        <v>2.23</v>
      </c>
      <c r="Y83" s="82">
        <v>2.23</v>
      </c>
      <c r="Z83" s="82">
        <v>2.23</v>
      </c>
      <c r="AA83" s="82">
        <v>2.2200000000000002</v>
      </c>
      <c r="AB83" s="82">
        <v>2.2200000000000002</v>
      </c>
      <c r="AC83" s="82">
        <v>2.21</v>
      </c>
      <c r="AD83" s="82">
        <v>2.21</v>
      </c>
      <c r="AE83" s="82">
        <v>2.2200000000000002</v>
      </c>
      <c r="AF83" s="82">
        <v>2.2400000000000002</v>
      </c>
      <c r="AG83" s="82">
        <v>2.2000000000000002</v>
      </c>
      <c r="AH83" s="82">
        <v>2.21</v>
      </c>
      <c r="AI83" s="82">
        <v>2.19</v>
      </c>
      <c r="AJ83" s="82">
        <v>2.2000000000000002</v>
      </c>
      <c r="AK83" s="93">
        <v>2.21</v>
      </c>
    </row>
    <row r="84" spans="1:37" x14ac:dyDescent="0.25">
      <c r="A84" s="97">
        <v>771</v>
      </c>
      <c r="B84" s="92">
        <v>2.25</v>
      </c>
      <c r="C84" s="82">
        <v>2.2399999999999998</v>
      </c>
      <c r="D84" s="82">
        <v>2.2399999999999998</v>
      </c>
      <c r="E84" s="82">
        <v>2.2399999999999998</v>
      </c>
      <c r="F84" s="82">
        <v>2.2399999999999998</v>
      </c>
      <c r="G84" s="82">
        <v>2.25</v>
      </c>
      <c r="H84" s="82">
        <v>2.23</v>
      </c>
      <c r="I84" s="82">
        <v>2.25</v>
      </c>
      <c r="J84" s="82">
        <v>2.2400000000000002</v>
      </c>
      <c r="K84" s="82">
        <v>2.23</v>
      </c>
      <c r="L84" s="82">
        <v>2.23</v>
      </c>
      <c r="M84" s="82">
        <v>2.23</v>
      </c>
      <c r="N84" s="82">
        <v>2.19</v>
      </c>
      <c r="O84" s="82">
        <v>2.1800000000000002</v>
      </c>
      <c r="P84" s="82">
        <v>2.19</v>
      </c>
      <c r="Q84" s="82">
        <v>2.16</v>
      </c>
      <c r="R84" s="82">
        <v>2.17</v>
      </c>
      <c r="S84" s="93">
        <v>2.1800000000000002</v>
      </c>
      <c r="T84" s="92">
        <v>2.25</v>
      </c>
      <c r="U84" s="82">
        <v>2.23</v>
      </c>
      <c r="V84" s="82">
        <v>2.23</v>
      </c>
      <c r="W84" s="82">
        <v>2.23</v>
      </c>
      <c r="X84" s="82">
        <v>2.23</v>
      </c>
      <c r="Y84" s="82">
        <v>2.23</v>
      </c>
      <c r="Z84" s="82">
        <v>2.23</v>
      </c>
      <c r="AA84" s="82">
        <v>2.2200000000000002</v>
      </c>
      <c r="AB84" s="82">
        <v>2.2200000000000002</v>
      </c>
      <c r="AC84" s="82">
        <v>2.21</v>
      </c>
      <c r="AD84" s="82">
        <v>2.21</v>
      </c>
      <c r="AE84" s="82">
        <v>2.2200000000000002</v>
      </c>
      <c r="AF84" s="82">
        <v>2.2400000000000002</v>
      </c>
      <c r="AG84" s="82">
        <v>2.2000000000000002</v>
      </c>
      <c r="AH84" s="82">
        <v>2.21</v>
      </c>
      <c r="AI84" s="82">
        <v>2.19</v>
      </c>
      <c r="AJ84" s="82">
        <v>2.2000000000000002</v>
      </c>
      <c r="AK84" s="93">
        <v>2.21</v>
      </c>
    </row>
    <row r="85" spans="1:37" x14ac:dyDescent="0.25">
      <c r="A85" s="97">
        <v>781</v>
      </c>
      <c r="B85" s="92">
        <v>2.25</v>
      </c>
      <c r="C85" s="82">
        <v>2.2399999999999998</v>
      </c>
      <c r="D85" s="82">
        <v>2.2399999999999998</v>
      </c>
      <c r="E85" s="82">
        <v>2.2399999999999998</v>
      </c>
      <c r="F85" s="82">
        <v>2.2399999999999998</v>
      </c>
      <c r="G85" s="82">
        <v>2.25</v>
      </c>
      <c r="H85" s="82">
        <v>2.2200000000000002</v>
      </c>
      <c r="I85" s="82">
        <v>2.25</v>
      </c>
      <c r="J85" s="82">
        <v>2.2400000000000002</v>
      </c>
      <c r="K85" s="82">
        <v>2.23</v>
      </c>
      <c r="L85" s="82">
        <v>2.23</v>
      </c>
      <c r="M85" s="82">
        <v>2.23</v>
      </c>
      <c r="N85" s="82">
        <v>2.19</v>
      </c>
      <c r="O85" s="82">
        <v>2.1800000000000002</v>
      </c>
      <c r="P85" s="82">
        <v>2.19</v>
      </c>
      <c r="Q85" s="82">
        <v>2.16</v>
      </c>
      <c r="R85" s="82">
        <v>2.17</v>
      </c>
      <c r="S85" s="93">
        <v>2.1800000000000002</v>
      </c>
      <c r="T85" s="92">
        <v>2.25</v>
      </c>
      <c r="U85" s="82">
        <v>2.23</v>
      </c>
      <c r="V85" s="82">
        <v>2.23</v>
      </c>
      <c r="W85" s="82">
        <v>2.23</v>
      </c>
      <c r="X85" s="82">
        <v>2.23</v>
      </c>
      <c r="Y85" s="82">
        <v>2.23</v>
      </c>
      <c r="Z85" s="82">
        <v>2.23</v>
      </c>
      <c r="AA85" s="82">
        <v>2.2200000000000002</v>
      </c>
      <c r="AB85" s="82">
        <v>2.2200000000000002</v>
      </c>
      <c r="AC85" s="82">
        <v>2.21</v>
      </c>
      <c r="AD85" s="82">
        <v>2.21</v>
      </c>
      <c r="AE85" s="82">
        <v>2.2200000000000002</v>
      </c>
      <c r="AF85" s="82">
        <v>2.2400000000000002</v>
      </c>
      <c r="AG85" s="82">
        <v>2.2000000000000002</v>
      </c>
      <c r="AH85" s="82">
        <v>2.21</v>
      </c>
      <c r="AI85" s="82">
        <v>2.19</v>
      </c>
      <c r="AJ85" s="82">
        <v>2.2000000000000002</v>
      </c>
      <c r="AK85" s="93">
        <v>2.21</v>
      </c>
    </row>
    <row r="86" spans="1:37" x14ac:dyDescent="0.25">
      <c r="A86" s="97">
        <v>791</v>
      </c>
      <c r="B86" s="92">
        <v>2.25</v>
      </c>
      <c r="C86" s="82">
        <v>2.2399999999999998</v>
      </c>
      <c r="D86" s="82">
        <v>2.2399999999999998</v>
      </c>
      <c r="E86" s="82">
        <v>2.2399999999999998</v>
      </c>
      <c r="F86" s="82">
        <v>2.2399999999999998</v>
      </c>
      <c r="G86" s="82">
        <v>2.25</v>
      </c>
      <c r="H86" s="82">
        <v>2.2200000000000002</v>
      </c>
      <c r="I86" s="82">
        <v>2.25</v>
      </c>
      <c r="J86" s="82">
        <v>2.2400000000000002</v>
      </c>
      <c r="K86" s="82">
        <v>2.23</v>
      </c>
      <c r="L86" s="82">
        <v>2.23</v>
      </c>
      <c r="M86" s="82">
        <v>2.23</v>
      </c>
      <c r="N86" s="82">
        <v>2.19</v>
      </c>
      <c r="O86" s="82">
        <v>2.1800000000000002</v>
      </c>
      <c r="P86" s="82">
        <v>2.19</v>
      </c>
      <c r="Q86" s="82">
        <v>2.16</v>
      </c>
      <c r="R86" s="82">
        <v>2.17</v>
      </c>
      <c r="S86" s="93">
        <v>2.17</v>
      </c>
      <c r="T86" s="92">
        <v>2.25</v>
      </c>
      <c r="U86" s="82">
        <v>2.23</v>
      </c>
      <c r="V86" s="82">
        <v>2.23</v>
      </c>
      <c r="W86" s="82">
        <v>2.23</v>
      </c>
      <c r="X86" s="82">
        <v>2.23</v>
      </c>
      <c r="Y86" s="82">
        <v>2.23</v>
      </c>
      <c r="Z86" s="82">
        <v>2.23</v>
      </c>
      <c r="AA86" s="82">
        <v>2.2200000000000002</v>
      </c>
      <c r="AB86" s="82">
        <v>2.2200000000000002</v>
      </c>
      <c r="AC86" s="82">
        <v>2.21</v>
      </c>
      <c r="AD86" s="82">
        <v>2.21</v>
      </c>
      <c r="AE86" s="82">
        <v>2.2200000000000002</v>
      </c>
      <c r="AF86" s="82">
        <v>2.2400000000000002</v>
      </c>
      <c r="AG86" s="82">
        <v>2.2000000000000002</v>
      </c>
      <c r="AH86" s="82">
        <v>2.21</v>
      </c>
      <c r="AI86" s="82">
        <v>2.19</v>
      </c>
      <c r="AJ86" s="82">
        <v>2.2000000000000002</v>
      </c>
      <c r="AK86" s="93">
        <v>2.21</v>
      </c>
    </row>
    <row r="87" spans="1:37" x14ac:dyDescent="0.25">
      <c r="A87" s="97">
        <v>801</v>
      </c>
      <c r="B87" s="92">
        <v>2.25</v>
      </c>
      <c r="C87" s="82">
        <v>2.2399999999999998</v>
      </c>
      <c r="D87" s="82">
        <v>2.2399999999999998</v>
      </c>
      <c r="E87" s="82">
        <v>2.2399999999999998</v>
      </c>
      <c r="F87" s="82">
        <v>2.2399999999999998</v>
      </c>
      <c r="G87" s="82">
        <v>2.25</v>
      </c>
      <c r="H87" s="82">
        <v>2.2200000000000002</v>
      </c>
      <c r="I87" s="82">
        <v>2.25</v>
      </c>
      <c r="J87" s="82">
        <v>2.2400000000000002</v>
      </c>
      <c r="K87" s="82">
        <v>2.23</v>
      </c>
      <c r="L87" s="82">
        <v>2.23</v>
      </c>
      <c r="M87" s="82">
        <v>2.23</v>
      </c>
      <c r="N87" s="82">
        <v>2.19</v>
      </c>
      <c r="O87" s="82">
        <v>2.1800000000000002</v>
      </c>
      <c r="P87" s="82">
        <v>2.19</v>
      </c>
      <c r="Q87" s="82">
        <v>2.16</v>
      </c>
      <c r="R87" s="82">
        <v>2.17</v>
      </c>
      <c r="S87" s="93">
        <v>2.17</v>
      </c>
      <c r="T87" s="92">
        <v>2.25</v>
      </c>
      <c r="U87" s="82">
        <v>2.23</v>
      </c>
      <c r="V87" s="82">
        <v>2.23</v>
      </c>
      <c r="W87" s="82">
        <v>2.23</v>
      </c>
      <c r="X87" s="82">
        <v>2.2200000000000002</v>
      </c>
      <c r="Y87" s="82">
        <v>2.23</v>
      </c>
      <c r="Z87" s="82">
        <v>2.23</v>
      </c>
      <c r="AA87" s="82">
        <v>2.21</v>
      </c>
      <c r="AB87" s="82">
        <v>2.2200000000000002</v>
      </c>
      <c r="AC87" s="82">
        <v>2.21</v>
      </c>
      <c r="AD87" s="82">
        <v>2.21</v>
      </c>
      <c r="AE87" s="82">
        <v>2.2200000000000002</v>
      </c>
      <c r="AF87" s="82">
        <v>2.2400000000000002</v>
      </c>
      <c r="AG87" s="82">
        <v>2.2000000000000002</v>
      </c>
      <c r="AH87" s="82">
        <v>2.21</v>
      </c>
      <c r="AI87" s="82">
        <v>2.19</v>
      </c>
      <c r="AJ87" s="82">
        <v>2.19</v>
      </c>
      <c r="AK87" s="93">
        <v>2.21</v>
      </c>
    </row>
    <row r="88" spans="1:37" x14ac:dyDescent="0.25">
      <c r="A88" s="97">
        <v>811</v>
      </c>
      <c r="B88" s="92">
        <v>2.25</v>
      </c>
      <c r="C88" s="82">
        <v>2.2399999999999998</v>
      </c>
      <c r="D88" s="82">
        <v>2.2399999999999998</v>
      </c>
      <c r="E88" s="82">
        <v>2.2399999999999998</v>
      </c>
      <c r="F88" s="82">
        <v>2.2399999999999998</v>
      </c>
      <c r="G88" s="82">
        <v>2.25</v>
      </c>
      <c r="H88" s="82">
        <v>2.2200000000000002</v>
      </c>
      <c r="I88" s="82">
        <v>2.25</v>
      </c>
      <c r="J88" s="82">
        <v>2.2400000000000002</v>
      </c>
      <c r="K88" s="82">
        <v>2.23</v>
      </c>
      <c r="L88" s="82">
        <v>2.23</v>
      </c>
      <c r="M88" s="82">
        <v>2.23</v>
      </c>
      <c r="N88" s="82">
        <v>2.19</v>
      </c>
      <c r="O88" s="82">
        <v>2.1800000000000002</v>
      </c>
      <c r="P88" s="82">
        <v>2.1800000000000002</v>
      </c>
      <c r="Q88" s="82">
        <v>2.16</v>
      </c>
      <c r="R88" s="82">
        <v>2.17</v>
      </c>
      <c r="S88" s="93">
        <v>2.17</v>
      </c>
      <c r="T88" s="92">
        <v>2.25</v>
      </c>
      <c r="U88" s="82">
        <v>2.23</v>
      </c>
      <c r="V88" s="82">
        <v>2.23</v>
      </c>
      <c r="W88" s="82">
        <v>2.23</v>
      </c>
      <c r="X88" s="82">
        <v>2.2200000000000002</v>
      </c>
      <c r="Y88" s="82">
        <v>2.23</v>
      </c>
      <c r="Z88" s="82">
        <v>2.23</v>
      </c>
      <c r="AA88" s="82">
        <v>2.21</v>
      </c>
      <c r="AB88" s="82">
        <v>2.2200000000000002</v>
      </c>
      <c r="AC88" s="82">
        <v>2.21</v>
      </c>
      <c r="AD88" s="82">
        <v>2.21</v>
      </c>
      <c r="AE88" s="82">
        <v>2.2200000000000002</v>
      </c>
      <c r="AF88" s="82">
        <v>2.2400000000000002</v>
      </c>
      <c r="AG88" s="82">
        <v>2.2000000000000002</v>
      </c>
      <c r="AH88" s="82">
        <v>2.21</v>
      </c>
      <c r="AI88" s="82">
        <v>2.19</v>
      </c>
      <c r="AJ88" s="82">
        <v>2.19</v>
      </c>
      <c r="AK88" s="93">
        <v>2.21</v>
      </c>
    </row>
    <row r="89" spans="1:37" x14ac:dyDescent="0.25">
      <c r="A89" s="97">
        <v>821</v>
      </c>
      <c r="B89" s="92">
        <v>2.25</v>
      </c>
      <c r="C89" s="82">
        <v>2.2399999999999998</v>
      </c>
      <c r="D89" s="82">
        <v>2.2399999999999998</v>
      </c>
      <c r="E89" s="82">
        <v>2.2399999999999998</v>
      </c>
      <c r="F89" s="82">
        <v>2.2399999999999998</v>
      </c>
      <c r="G89" s="82">
        <v>2.25</v>
      </c>
      <c r="H89" s="82">
        <v>2.2200000000000002</v>
      </c>
      <c r="I89" s="82">
        <v>2.25</v>
      </c>
      <c r="J89" s="82">
        <v>2.2400000000000002</v>
      </c>
      <c r="K89" s="82">
        <v>2.23</v>
      </c>
      <c r="L89" s="82">
        <v>2.23</v>
      </c>
      <c r="M89" s="82">
        <v>2.23</v>
      </c>
      <c r="N89" s="82">
        <v>2.19</v>
      </c>
      <c r="O89" s="82">
        <v>2.1800000000000002</v>
      </c>
      <c r="P89" s="82">
        <v>2.1800000000000002</v>
      </c>
      <c r="Q89" s="82">
        <v>2.15</v>
      </c>
      <c r="R89" s="82">
        <v>2.17</v>
      </c>
      <c r="S89" s="93">
        <v>2.17</v>
      </c>
      <c r="T89" s="92">
        <v>2.25</v>
      </c>
      <c r="U89" s="82">
        <v>2.23</v>
      </c>
      <c r="V89" s="82">
        <v>2.23</v>
      </c>
      <c r="W89" s="82">
        <v>2.23</v>
      </c>
      <c r="X89" s="82">
        <v>2.2200000000000002</v>
      </c>
      <c r="Y89" s="82">
        <v>2.23</v>
      </c>
      <c r="Z89" s="82">
        <v>2.23</v>
      </c>
      <c r="AA89" s="82">
        <v>2.21</v>
      </c>
      <c r="AB89" s="82">
        <v>2.2200000000000002</v>
      </c>
      <c r="AC89" s="82">
        <v>2.21</v>
      </c>
      <c r="AD89" s="82">
        <v>2.21</v>
      </c>
      <c r="AE89" s="82">
        <v>2.2200000000000002</v>
      </c>
      <c r="AF89" s="82">
        <v>2.2400000000000002</v>
      </c>
      <c r="AG89" s="82">
        <v>2.2000000000000002</v>
      </c>
      <c r="AH89" s="82">
        <v>2.21</v>
      </c>
      <c r="AI89" s="82">
        <v>2.19</v>
      </c>
      <c r="AJ89" s="82">
        <v>2.19</v>
      </c>
      <c r="AK89" s="93">
        <v>2.21</v>
      </c>
    </row>
    <row r="90" spans="1:37" x14ac:dyDescent="0.25">
      <c r="A90" s="97">
        <v>831</v>
      </c>
      <c r="B90" s="92">
        <v>2.25</v>
      </c>
      <c r="C90" s="82">
        <v>2.2399999999999998</v>
      </c>
      <c r="D90" s="82">
        <v>2.2399999999999998</v>
      </c>
      <c r="E90" s="82">
        <v>2.2399999999999998</v>
      </c>
      <c r="F90" s="82">
        <v>2.2399999999999998</v>
      </c>
      <c r="G90" s="82">
        <v>2.25</v>
      </c>
      <c r="H90" s="82">
        <v>2.2200000000000002</v>
      </c>
      <c r="I90" s="82">
        <v>2.25</v>
      </c>
      <c r="J90" s="82">
        <v>2.2400000000000002</v>
      </c>
      <c r="K90" s="82">
        <v>2.23</v>
      </c>
      <c r="L90" s="82">
        <v>2.23</v>
      </c>
      <c r="M90" s="82">
        <v>2.23</v>
      </c>
      <c r="N90" s="82">
        <v>2.19</v>
      </c>
      <c r="O90" s="82">
        <v>2.1800000000000002</v>
      </c>
      <c r="P90" s="82">
        <v>2.1800000000000002</v>
      </c>
      <c r="Q90" s="82">
        <v>2.15</v>
      </c>
      <c r="R90" s="82">
        <v>2.1599999999999997</v>
      </c>
      <c r="S90" s="93">
        <v>2.17</v>
      </c>
      <c r="T90" s="92">
        <v>2.25</v>
      </c>
      <c r="U90" s="82">
        <v>2.23</v>
      </c>
      <c r="V90" s="82">
        <v>2.23</v>
      </c>
      <c r="W90" s="82">
        <v>2.23</v>
      </c>
      <c r="X90" s="82">
        <v>2.2200000000000002</v>
      </c>
      <c r="Y90" s="82">
        <v>2.23</v>
      </c>
      <c r="Z90" s="82">
        <v>2.2200000000000002</v>
      </c>
      <c r="AA90" s="82">
        <v>2.21</v>
      </c>
      <c r="AB90" s="82">
        <v>2.2200000000000002</v>
      </c>
      <c r="AC90" s="82">
        <v>2.21</v>
      </c>
      <c r="AD90" s="82">
        <v>2.21</v>
      </c>
      <c r="AE90" s="82">
        <v>2.2200000000000002</v>
      </c>
      <c r="AF90" s="82">
        <v>2.2400000000000002</v>
      </c>
      <c r="AG90" s="82">
        <v>2.2000000000000002</v>
      </c>
      <c r="AH90" s="82">
        <v>2.21</v>
      </c>
      <c r="AI90" s="82">
        <v>2.1800000000000002</v>
      </c>
      <c r="AJ90" s="82">
        <v>2.19</v>
      </c>
      <c r="AK90" s="93">
        <v>2.21</v>
      </c>
    </row>
    <row r="91" spans="1:37" x14ac:dyDescent="0.25">
      <c r="A91" s="97">
        <v>842</v>
      </c>
      <c r="B91" s="92">
        <v>2.25</v>
      </c>
      <c r="C91" s="82">
        <v>2.2399999999999998</v>
      </c>
      <c r="D91" s="82">
        <v>2.2399999999999998</v>
      </c>
      <c r="E91" s="82">
        <v>2.2399999999999998</v>
      </c>
      <c r="F91" s="82">
        <v>2.2399999999999998</v>
      </c>
      <c r="G91" s="82">
        <v>2.25</v>
      </c>
      <c r="H91" s="82">
        <v>2.2200000000000002</v>
      </c>
      <c r="I91" s="82">
        <v>2.25</v>
      </c>
      <c r="J91" s="82">
        <v>2.2400000000000002</v>
      </c>
      <c r="K91" s="82">
        <v>2.23</v>
      </c>
      <c r="L91" s="82">
        <v>2.23</v>
      </c>
      <c r="M91" s="82">
        <v>2.23</v>
      </c>
      <c r="N91" s="82">
        <v>2.19</v>
      </c>
      <c r="O91" s="82">
        <v>2.17</v>
      </c>
      <c r="P91" s="82">
        <v>2.1800000000000002</v>
      </c>
      <c r="Q91" s="82">
        <v>2.15</v>
      </c>
      <c r="R91" s="82">
        <v>2.1599999999999997</v>
      </c>
      <c r="S91" s="93">
        <v>2.17</v>
      </c>
      <c r="T91" s="92">
        <v>2.25</v>
      </c>
      <c r="U91" s="82">
        <v>2.23</v>
      </c>
      <c r="V91" s="82">
        <v>2.23</v>
      </c>
      <c r="W91" s="82">
        <v>2.23</v>
      </c>
      <c r="X91" s="82">
        <v>2.2200000000000002</v>
      </c>
      <c r="Y91" s="82">
        <v>2.23</v>
      </c>
      <c r="Z91" s="82">
        <v>2.2200000000000002</v>
      </c>
      <c r="AA91" s="82">
        <v>2.21</v>
      </c>
      <c r="AB91" s="82">
        <v>2.2200000000000002</v>
      </c>
      <c r="AC91" s="82">
        <v>2.21</v>
      </c>
      <c r="AD91" s="82">
        <v>2.21</v>
      </c>
      <c r="AE91" s="82">
        <v>2.2200000000000002</v>
      </c>
      <c r="AF91" s="82">
        <v>2.2400000000000002</v>
      </c>
      <c r="AG91" s="82">
        <v>2.2000000000000002</v>
      </c>
      <c r="AH91" s="82">
        <v>2.21</v>
      </c>
      <c r="AI91" s="82">
        <v>2.1800000000000002</v>
      </c>
      <c r="AJ91" s="82">
        <v>2.19</v>
      </c>
      <c r="AK91" s="93">
        <v>2.2000000000000002</v>
      </c>
    </row>
    <row r="92" spans="1:37" x14ac:dyDescent="0.25">
      <c r="A92" s="97">
        <v>852</v>
      </c>
      <c r="B92" s="92">
        <v>2.25</v>
      </c>
      <c r="C92" s="82">
        <v>2.2399999999999998</v>
      </c>
      <c r="D92" s="82">
        <v>2.2399999999999998</v>
      </c>
      <c r="E92" s="82">
        <v>2.2399999999999998</v>
      </c>
      <c r="F92" s="82">
        <v>2.2399999999999998</v>
      </c>
      <c r="G92" s="82">
        <v>2.25</v>
      </c>
      <c r="H92" s="82">
        <v>2.2200000000000002</v>
      </c>
      <c r="I92" s="82">
        <v>2.25</v>
      </c>
      <c r="J92" s="82">
        <v>2.2400000000000002</v>
      </c>
      <c r="K92" s="82">
        <v>2.23</v>
      </c>
      <c r="L92" s="82">
        <v>2.23</v>
      </c>
      <c r="M92" s="82">
        <v>2.2200000000000002</v>
      </c>
      <c r="N92" s="82">
        <v>2.1800000000000002</v>
      </c>
      <c r="O92" s="82">
        <v>2.17</v>
      </c>
      <c r="P92" s="82">
        <v>2.1800000000000002</v>
      </c>
      <c r="Q92" s="82">
        <v>2.15</v>
      </c>
      <c r="R92" s="82">
        <v>2.1599999999999997</v>
      </c>
      <c r="S92" s="93">
        <v>2.16</v>
      </c>
      <c r="T92" s="92">
        <v>2.25</v>
      </c>
      <c r="U92" s="82">
        <v>2.23</v>
      </c>
      <c r="V92" s="82">
        <v>2.23</v>
      </c>
      <c r="W92" s="82">
        <v>2.23</v>
      </c>
      <c r="X92" s="82">
        <v>2.2200000000000002</v>
      </c>
      <c r="Y92" s="82">
        <v>2.23</v>
      </c>
      <c r="Z92" s="82">
        <v>2.2200000000000002</v>
      </c>
      <c r="AA92" s="82">
        <v>2.21</v>
      </c>
      <c r="AB92" s="82">
        <v>2.2200000000000002</v>
      </c>
      <c r="AC92" s="82">
        <v>2.2000000000000002</v>
      </c>
      <c r="AD92" s="82">
        <v>2.21</v>
      </c>
      <c r="AE92" s="82">
        <v>2.2200000000000002</v>
      </c>
      <c r="AF92" s="82">
        <v>2.23</v>
      </c>
      <c r="AG92" s="82">
        <v>2.2000000000000002</v>
      </c>
      <c r="AH92" s="82">
        <v>2.21</v>
      </c>
      <c r="AI92" s="82">
        <v>2.1800000000000002</v>
      </c>
      <c r="AJ92" s="82">
        <v>2.19</v>
      </c>
      <c r="AK92" s="93">
        <v>2.2000000000000002</v>
      </c>
    </row>
    <row r="93" spans="1:37" x14ac:dyDescent="0.25">
      <c r="A93" s="97">
        <v>862</v>
      </c>
      <c r="B93" s="92">
        <v>2.25</v>
      </c>
      <c r="C93" s="82">
        <v>2.2399999999999998</v>
      </c>
      <c r="D93" s="82">
        <v>2.2399999999999998</v>
      </c>
      <c r="E93" s="82">
        <v>2.2399999999999998</v>
      </c>
      <c r="F93" s="82">
        <v>2.2399999999999998</v>
      </c>
      <c r="G93" s="82">
        <v>2.25</v>
      </c>
      <c r="H93" s="82">
        <v>2.2200000000000002</v>
      </c>
      <c r="I93" s="82">
        <v>2.25</v>
      </c>
      <c r="J93" s="82">
        <v>2.2400000000000002</v>
      </c>
      <c r="K93" s="82">
        <v>2.23</v>
      </c>
      <c r="L93" s="82">
        <v>2.23</v>
      </c>
      <c r="M93" s="82">
        <v>2.2200000000000002</v>
      </c>
      <c r="N93" s="82">
        <v>2.1800000000000002</v>
      </c>
      <c r="O93" s="82">
        <v>2.17</v>
      </c>
      <c r="P93" s="82">
        <v>2.1800000000000002</v>
      </c>
      <c r="Q93" s="82">
        <v>2.15</v>
      </c>
      <c r="R93" s="82">
        <v>2.1599999999999997</v>
      </c>
      <c r="S93" s="93">
        <v>2.16</v>
      </c>
      <c r="T93" s="92">
        <v>2.25</v>
      </c>
      <c r="U93" s="82">
        <v>2.2200000000000002</v>
      </c>
      <c r="V93" s="82">
        <v>2.23</v>
      </c>
      <c r="W93" s="82">
        <v>2.23</v>
      </c>
      <c r="X93" s="82">
        <v>2.2200000000000002</v>
      </c>
      <c r="Y93" s="82">
        <v>2.23</v>
      </c>
      <c r="Z93" s="82">
        <v>2.2200000000000002</v>
      </c>
      <c r="AA93" s="82">
        <v>2.21</v>
      </c>
      <c r="AB93" s="82">
        <v>2.2200000000000002</v>
      </c>
      <c r="AC93" s="82">
        <v>2.2000000000000002</v>
      </c>
      <c r="AD93" s="82">
        <v>2.21</v>
      </c>
      <c r="AE93" s="82">
        <v>2.2200000000000002</v>
      </c>
      <c r="AF93" s="82">
        <v>2.23</v>
      </c>
      <c r="AG93" s="82">
        <v>2.2000000000000002</v>
      </c>
      <c r="AH93" s="82">
        <v>2.21</v>
      </c>
      <c r="AI93" s="82">
        <v>2.1800000000000002</v>
      </c>
      <c r="AJ93" s="82">
        <v>2.19</v>
      </c>
      <c r="AK93" s="93">
        <v>2.2000000000000002</v>
      </c>
    </row>
    <row r="94" spans="1:37" x14ac:dyDescent="0.25">
      <c r="A94" s="97">
        <v>872</v>
      </c>
      <c r="B94" s="92">
        <v>2.25</v>
      </c>
      <c r="C94" s="82">
        <v>2.2399999999999998</v>
      </c>
      <c r="D94" s="82">
        <v>2.2399999999999998</v>
      </c>
      <c r="E94" s="82">
        <v>2.2399999999999998</v>
      </c>
      <c r="F94" s="82">
        <v>2.2399999999999998</v>
      </c>
      <c r="G94" s="82">
        <v>2.25</v>
      </c>
      <c r="H94" s="82">
        <v>2.2200000000000002</v>
      </c>
      <c r="I94" s="82">
        <v>2.25</v>
      </c>
      <c r="J94" s="82">
        <v>2.2400000000000002</v>
      </c>
      <c r="K94" s="82">
        <v>2.2199999999999998</v>
      </c>
      <c r="L94" s="82">
        <v>2.2199999999999998</v>
      </c>
      <c r="M94" s="82">
        <v>2.2200000000000002</v>
      </c>
      <c r="N94" s="82">
        <v>2.1800000000000002</v>
      </c>
      <c r="O94" s="82">
        <v>2.17</v>
      </c>
      <c r="P94" s="82">
        <v>2.1800000000000002</v>
      </c>
      <c r="Q94" s="82">
        <v>2.15</v>
      </c>
      <c r="R94" s="82">
        <v>2.1599999999999997</v>
      </c>
      <c r="S94" s="93">
        <v>2.16</v>
      </c>
      <c r="T94" s="92">
        <v>2.25</v>
      </c>
      <c r="U94" s="82">
        <v>2.2200000000000002</v>
      </c>
      <c r="V94" s="82">
        <v>2.23</v>
      </c>
      <c r="W94" s="82">
        <v>2.2200000000000002</v>
      </c>
      <c r="X94" s="82">
        <v>2.2200000000000002</v>
      </c>
      <c r="Y94" s="82">
        <v>2.23</v>
      </c>
      <c r="Z94" s="82">
        <v>2.2200000000000002</v>
      </c>
      <c r="AA94" s="82">
        <v>2.21</v>
      </c>
      <c r="AB94" s="82">
        <v>2.2200000000000002</v>
      </c>
      <c r="AC94" s="82">
        <v>2.2000000000000002</v>
      </c>
      <c r="AD94" s="82">
        <v>2.21</v>
      </c>
      <c r="AE94" s="82">
        <v>2.2200000000000002</v>
      </c>
      <c r="AF94" s="82">
        <v>2.23</v>
      </c>
      <c r="AG94" s="82">
        <v>2.2000000000000002</v>
      </c>
      <c r="AH94" s="82">
        <v>2.21</v>
      </c>
      <c r="AI94" s="82">
        <v>2.1800000000000002</v>
      </c>
      <c r="AJ94" s="82">
        <v>2.19</v>
      </c>
      <c r="AK94" s="93">
        <v>2.2000000000000002</v>
      </c>
    </row>
    <row r="95" spans="1:37" x14ac:dyDescent="0.25">
      <c r="A95" s="97">
        <v>882</v>
      </c>
      <c r="B95" s="92">
        <v>2.25</v>
      </c>
      <c r="C95" s="82">
        <v>2.2399999999999998</v>
      </c>
      <c r="D95" s="82">
        <v>2.2399999999999998</v>
      </c>
      <c r="E95" s="82">
        <v>2.2399999999999998</v>
      </c>
      <c r="F95" s="82">
        <v>2.2399999999999998</v>
      </c>
      <c r="G95" s="82">
        <v>2.25</v>
      </c>
      <c r="H95" s="82">
        <v>2.2200000000000002</v>
      </c>
      <c r="I95" s="82">
        <v>2.25</v>
      </c>
      <c r="J95" s="82">
        <v>2.2400000000000002</v>
      </c>
      <c r="K95" s="82">
        <v>2.2199999999999998</v>
      </c>
      <c r="L95" s="82">
        <v>2.2199999999999998</v>
      </c>
      <c r="M95" s="82">
        <v>2.2200000000000002</v>
      </c>
      <c r="N95" s="82">
        <v>2.1800000000000002</v>
      </c>
      <c r="O95" s="82">
        <v>2.17</v>
      </c>
      <c r="P95" s="82">
        <v>2.17</v>
      </c>
      <c r="Q95" s="82">
        <v>2.14</v>
      </c>
      <c r="R95" s="82">
        <v>2.1599999999999997</v>
      </c>
      <c r="S95" s="93">
        <v>2.16</v>
      </c>
      <c r="T95" s="92">
        <v>2.25</v>
      </c>
      <c r="U95" s="82">
        <v>2.2200000000000002</v>
      </c>
      <c r="V95" s="82">
        <v>2.23</v>
      </c>
      <c r="W95" s="82">
        <v>2.2200000000000002</v>
      </c>
      <c r="X95" s="82">
        <v>2.2200000000000002</v>
      </c>
      <c r="Y95" s="82">
        <v>2.23</v>
      </c>
      <c r="Z95" s="82">
        <v>2.2200000000000002</v>
      </c>
      <c r="AA95" s="82">
        <v>2.21</v>
      </c>
      <c r="AB95" s="82">
        <v>2.2200000000000002</v>
      </c>
      <c r="AC95" s="82">
        <v>2.2000000000000002</v>
      </c>
      <c r="AD95" s="82">
        <v>2.21</v>
      </c>
      <c r="AE95" s="82">
        <v>2.2200000000000002</v>
      </c>
      <c r="AF95" s="82">
        <v>2.23</v>
      </c>
      <c r="AG95" s="82">
        <v>2.2000000000000002</v>
      </c>
      <c r="AH95" s="82">
        <v>2.21</v>
      </c>
      <c r="AI95" s="82">
        <v>2.1800000000000002</v>
      </c>
      <c r="AJ95" s="82">
        <v>2.19</v>
      </c>
      <c r="AK95" s="93">
        <v>2.2000000000000002</v>
      </c>
    </row>
    <row r="96" spans="1:37" x14ac:dyDescent="0.25">
      <c r="A96" s="97">
        <v>892</v>
      </c>
      <c r="B96" s="92">
        <v>2.25</v>
      </c>
      <c r="C96" s="82">
        <v>2.2399999999999998</v>
      </c>
      <c r="D96" s="82">
        <v>2.2399999999999998</v>
      </c>
      <c r="E96" s="82">
        <v>2.2399999999999998</v>
      </c>
      <c r="F96" s="82">
        <v>2.2399999999999998</v>
      </c>
      <c r="G96" s="82">
        <v>2.25</v>
      </c>
      <c r="H96" s="82">
        <v>2.2200000000000002</v>
      </c>
      <c r="I96" s="82">
        <v>2.25</v>
      </c>
      <c r="J96" s="82">
        <v>2.2400000000000002</v>
      </c>
      <c r="K96" s="82">
        <v>2.2199999999999998</v>
      </c>
      <c r="L96" s="82">
        <v>2.2199999999999998</v>
      </c>
      <c r="M96" s="82">
        <v>2.2200000000000002</v>
      </c>
      <c r="N96" s="82">
        <v>2.1800000000000002</v>
      </c>
      <c r="O96" s="82">
        <v>2.17</v>
      </c>
      <c r="P96" s="82">
        <v>2.17</v>
      </c>
      <c r="Q96" s="82">
        <v>2.14</v>
      </c>
      <c r="R96" s="82">
        <v>2.15</v>
      </c>
      <c r="S96" s="93">
        <v>2.16</v>
      </c>
      <c r="T96" s="92">
        <v>2.25</v>
      </c>
      <c r="U96" s="82">
        <v>2.2200000000000002</v>
      </c>
      <c r="V96" s="82">
        <v>2.23</v>
      </c>
      <c r="W96" s="82">
        <v>2.2200000000000002</v>
      </c>
      <c r="X96" s="82">
        <v>2.2200000000000002</v>
      </c>
      <c r="Y96" s="82">
        <v>2.23</v>
      </c>
      <c r="Z96" s="82">
        <v>2.2200000000000002</v>
      </c>
      <c r="AA96" s="82">
        <v>2.21</v>
      </c>
      <c r="AB96" s="82">
        <v>2.2200000000000002</v>
      </c>
      <c r="AC96" s="82">
        <v>2.2000000000000002</v>
      </c>
      <c r="AD96" s="82">
        <v>2.1999999999999997</v>
      </c>
      <c r="AE96" s="82">
        <v>2.2200000000000002</v>
      </c>
      <c r="AF96" s="82">
        <v>2.23</v>
      </c>
      <c r="AG96" s="82">
        <v>2.1900000000000004</v>
      </c>
      <c r="AH96" s="82">
        <v>2.1999999999999997</v>
      </c>
      <c r="AI96" s="82">
        <v>2.1800000000000002</v>
      </c>
      <c r="AJ96" s="82">
        <v>2.19</v>
      </c>
      <c r="AK96" s="93">
        <v>2.2000000000000002</v>
      </c>
    </row>
    <row r="97" spans="1:37" x14ac:dyDescent="0.25">
      <c r="A97" s="97">
        <v>903</v>
      </c>
      <c r="B97" s="92">
        <v>2.25</v>
      </c>
      <c r="C97" s="82">
        <v>2.2399999999999998</v>
      </c>
      <c r="D97" s="82">
        <v>2.2399999999999998</v>
      </c>
      <c r="E97" s="82">
        <v>2.2399999999999998</v>
      </c>
      <c r="F97" s="82">
        <v>2.2399999999999998</v>
      </c>
      <c r="G97" s="82">
        <v>2.25</v>
      </c>
      <c r="H97" s="82">
        <v>2.2200000000000002</v>
      </c>
      <c r="I97" s="82">
        <v>2.25</v>
      </c>
      <c r="J97" s="82">
        <v>2.2400000000000002</v>
      </c>
      <c r="K97" s="82">
        <v>2.2199999999999998</v>
      </c>
      <c r="L97" s="82">
        <v>2.2199999999999998</v>
      </c>
      <c r="M97" s="82">
        <v>2.2200000000000002</v>
      </c>
      <c r="N97" s="82">
        <v>2.1800000000000002</v>
      </c>
      <c r="O97" s="82">
        <v>2.17</v>
      </c>
      <c r="P97" s="82">
        <v>2.17</v>
      </c>
      <c r="Q97" s="82">
        <v>2.14</v>
      </c>
      <c r="R97" s="82">
        <v>2.15</v>
      </c>
      <c r="S97" s="93">
        <v>2.16</v>
      </c>
      <c r="T97" s="92">
        <v>2.25</v>
      </c>
      <c r="U97" s="82">
        <v>2.2200000000000002</v>
      </c>
      <c r="V97" s="82">
        <v>2.23</v>
      </c>
      <c r="W97" s="82">
        <v>2.2200000000000002</v>
      </c>
      <c r="X97" s="82">
        <v>2.2200000000000002</v>
      </c>
      <c r="Y97" s="82">
        <v>2.23</v>
      </c>
      <c r="Z97" s="82">
        <v>2.2200000000000002</v>
      </c>
      <c r="AA97" s="82">
        <v>2.21</v>
      </c>
      <c r="AB97" s="82">
        <v>2.2200000000000002</v>
      </c>
      <c r="AC97" s="82">
        <v>2.2000000000000002</v>
      </c>
      <c r="AD97" s="82">
        <v>2.1999999999999997</v>
      </c>
      <c r="AE97" s="82">
        <v>2.2200000000000002</v>
      </c>
      <c r="AF97" s="82">
        <v>2.23</v>
      </c>
      <c r="AG97" s="82">
        <v>2.1900000000000004</v>
      </c>
      <c r="AH97" s="82">
        <v>2.1999999999999997</v>
      </c>
      <c r="AI97" s="82">
        <v>2.1800000000000002</v>
      </c>
      <c r="AJ97" s="82">
        <v>2.1800000000000002</v>
      </c>
      <c r="AK97" s="93">
        <v>2.2000000000000002</v>
      </c>
    </row>
    <row r="98" spans="1:37" x14ac:dyDescent="0.25">
      <c r="A98" s="97">
        <v>913</v>
      </c>
      <c r="B98" s="92">
        <v>2.25</v>
      </c>
      <c r="C98" s="82">
        <v>2.2399999999999998</v>
      </c>
      <c r="D98" s="82">
        <v>2.2399999999999998</v>
      </c>
      <c r="E98" s="82">
        <v>2.2399999999999998</v>
      </c>
      <c r="F98" s="82">
        <v>2.2399999999999998</v>
      </c>
      <c r="G98" s="82">
        <v>2.25</v>
      </c>
      <c r="H98" s="82">
        <v>2.2200000000000002</v>
      </c>
      <c r="I98" s="82">
        <v>2.2400000000000002</v>
      </c>
      <c r="J98" s="82">
        <v>2.2400000000000002</v>
      </c>
      <c r="K98" s="82">
        <v>2.2199999999999998</v>
      </c>
      <c r="L98" s="82">
        <v>2.2199999999999998</v>
      </c>
      <c r="M98" s="82">
        <v>2.2200000000000002</v>
      </c>
      <c r="N98" s="82">
        <v>2.1800000000000002</v>
      </c>
      <c r="O98" s="82">
        <v>2.17</v>
      </c>
      <c r="P98" s="82">
        <v>2.17</v>
      </c>
      <c r="Q98" s="82">
        <v>2.14</v>
      </c>
      <c r="R98" s="82">
        <v>2.15</v>
      </c>
      <c r="S98" s="93">
        <v>2.15</v>
      </c>
      <c r="T98" s="92">
        <v>2.25</v>
      </c>
      <c r="U98" s="82">
        <v>2.2200000000000002</v>
      </c>
      <c r="V98" s="82">
        <v>2.23</v>
      </c>
      <c r="W98" s="82">
        <v>2.2200000000000002</v>
      </c>
      <c r="X98" s="82">
        <v>2.2200000000000002</v>
      </c>
      <c r="Y98" s="82">
        <v>2.23</v>
      </c>
      <c r="Z98" s="82">
        <v>2.2200000000000002</v>
      </c>
      <c r="AA98" s="82">
        <v>2.21</v>
      </c>
      <c r="AB98" s="82">
        <v>2.2200000000000002</v>
      </c>
      <c r="AC98" s="82">
        <v>2.2000000000000002</v>
      </c>
      <c r="AD98" s="82">
        <v>2.1999999999999997</v>
      </c>
      <c r="AE98" s="82">
        <v>2.2200000000000002</v>
      </c>
      <c r="AF98" s="82">
        <v>2.23</v>
      </c>
      <c r="AG98" s="82">
        <v>2.1900000000000004</v>
      </c>
      <c r="AH98" s="82">
        <v>2.1999999999999997</v>
      </c>
      <c r="AI98" s="82">
        <v>2.1800000000000002</v>
      </c>
      <c r="AJ98" s="82">
        <v>2.1800000000000002</v>
      </c>
      <c r="AK98" s="93">
        <v>2.19</v>
      </c>
    </row>
    <row r="99" spans="1:37" x14ac:dyDescent="0.25">
      <c r="A99" s="97">
        <v>923</v>
      </c>
      <c r="B99" s="92">
        <v>2.25</v>
      </c>
      <c r="C99" s="82">
        <v>2.2399999999999998</v>
      </c>
      <c r="D99" s="82">
        <v>2.2399999999999998</v>
      </c>
      <c r="E99" s="82">
        <v>2.2399999999999998</v>
      </c>
      <c r="F99" s="82">
        <v>2.23</v>
      </c>
      <c r="G99" s="82">
        <v>2.25</v>
      </c>
      <c r="H99" s="82">
        <v>2.2200000000000002</v>
      </c>
      <c r="I99" s="82">
        <v>2.2400000000000002</v>
      </c>
      <c r="J99" s="82">
        <v>2.2400000000000002</v>
      </c>
      <c r="K99" s="82">
        <v>2.2199999999999998</v>
      </c>
      <c r="L99" s="82">
        <v>2.2199999999999998</v>
      </c>
      <c r="M99" s="82">
        <v>2.2200000000000002</v>
      </c>
      <c r="N99" s="82">
        <v>2.1800000000000002</v>
      </c>
      <c r="O99" s="82">
        <v>2.16</v>
      </c>
      <c r="P99" s="82">
        <v>2.17</v>
      </c>
      <c r="Q99" s="82">
        <v>2.14</v>
      </c>
      <c r="R99" s="82">
        <v>2.15</v>
      </c>
      <c r="S99" s="93">
        <v>2.15</v>
      </c>
      <c r="T99" s="92">
        <v>2.25</v>
      </c>
      <c r="U99" s="82">
        <v>2.2200000000000002</v>
      </c>
      <c r="V99" s="82">
        <v>2.23</v>
      </c>
      <c r="W99" s="82">
        <v>2.2200000000000002</v>
      </c>
      <c r="X99" s="82">
        <v>2.2200000000000002</v>
      </c>
      <c r="Y99" s="82">
        <v>2.23</v>
      </c>
      <c r="Z99" s="82">
        <v>2.2200000000000002</v>
      </c>
      <c r="AA99" s="82">
        <v>2.21</v>
      </c>
      <c r="AB99" s="82">
        <v>2.2200000000000002</v>
      </c>
      <c r="AC99" s="82">
        <v>2.2000000000000002</v>
      </c>
      <c r="AD99" s="82">
        <v>2.1999999999999997</v>
      </c>
      <c r="AE99" s="82">
        <v>2.2200000000000002</v>
      </c>
      <c r="AF99" s="82">
        <v>2.23</v>
      </c>
      <c r="AG99" s="82">
        <v>2.1900000000000004</v>
      </c>
      <c r="AH99" s="82">
        <v>2.1999999999999997</v>
      </c>
      <c r="AI99" s="82">
        <v>2.17</v>
      </c>
      <c r="AJ99" s="82">
        <v>2.1800000000000002</v>
      </c>
      <c r="AK99" s="93">
        <v>2.19</v>
      </c>
    </row>
    <row r="100" spans="1:37" x14ac:dyDescent="0.25">
      <c r="A100" s="97">
        <v>933</v>
      </c>
      <c r="B100" s="92">
        <v>2.25</v>
      </c>
      <c r="C100" s="82">
        <v>2.2399999999999998</v>
      </c>
      <c r="D100" s="82">
        <v>2.2399999999999998</v>
      </c>
      <c r="E100" s="82">
        <v>2.2399999999999998</v>
      </c>
      <c r="F100" s="82">
        <v>2.23</v>
      </c>
      <c r="G100" s="82">
        <v>2.25</v>
      </c>
      <c r="H100" s="82">
        <v>2.2200000000000002</v>
      </c>
      <c r="I100" s="82">
        <v>2.2400000000000002</v>
      </c>
      <c r="J100" s="82">
        <v>2.2400000000000002</v>
      </c>
      <c r="K100" s="82">
        <v>2.2199999999999998</v>
      </c>
      <c r="L100" s="82">
        <v>2.2199999999999998</v>
      </c>
      <c r="M100" s="82">
        <v>2.2200000000000002</v>
      </c>
      <c r="N100" s="82">
        <v>2.17</v>
      </c>
      <c r="O100" s="82">
        <v>2.16</v>
      </c>
      <c r="P100" s="82">
        <v>2.17</v>
      </c>
      <c r="Q100" s="82">
        <v>2.14</v>
      </c>
      <c r="R100" s="82">
        <v>2.15</v>
      </c>
      <c r="S100" s="93">
        <v>2.15</v>
      </c>
      <c r="T100" s="92">
        <v>2.25</v>
      </c>
      <c r="U100" s="82">
        <v>2.2200000000000002</v>
      </c>
      <c r="V100" s="82">
        <v>2.23</v>
      </c>
      <c r="W100" s="82">
        <v>2.2200000000000002</v>
      </c>
      <c r="X100" s="82">
        <v>2.2200000000000002</v>
      </c>
      <c r="Y100" s="82">
        <v>2.23</v>
      </c>
      <c r="Z100" s="82">
        <v>2.2200000000000002</v>
      </c>
      <c r="AA100" s="82">
        <v>2.21</v>
      </c>
      <c r="AB100" s="82">
        <v>2.2200000000000002</v>
      </c>
      <c r="AC100" s="82">
        <v>2.2000000000000002</v>
      </c>
      <c r="AD100" s="82">
        <v>2.1999999999999997</v>
      </c>
      <c r="AE100" s="82">
        <v>2.2200000000000002</v>
      </c>
      <c r="AF100" s="82">
        <v>2.23</v>
      </c>
      <c r="AG100" s="82">
        <v>2.1900000000000004</v>
      </c>
      <c r="AH100" s="82">
        <v>2.1999999999999997</v>
      </c>
      <c r="AI100" s="82">
        <v>2.17</v>
      </c>
      <c r="AJ100" s="82">
        <v>2.1800000000000002</v>
      </c>
      <c r="AK100" s="93">
        <v>2.19</v>
      </c>
    </row>
    <row r="101" spans="1:37" x14ac:dyDescent="0.25">
      <c r="A101" s="97">
        <v>943</v>
      </c>
      <c r="B101" s="92">
        <v>2.25</v>
      </c>
      <c r="C101" s="82">
        <v>2.2399999999999998</v>
      </c>
      <c r="D101" s="82">
        <v>2.2399999999999998</v>
      </c>
      <c r="E101" s="82">
        <v>2.2399999999999998</v>
      </c>
      <c r="F101" s="82">
        <v>2.23</v>
      </c>
      <c r="G101" s="82">
        <v>2.25</v>
      </c>
      <c r="H101" s="82">
        <v>2.2200000000000002</v>
      </c>
      <c r="I101" s="82">
        <v>2.2400000000000002</v>
      </c>
      <c r="J101" s="82">
        <v>2.23</v>
      </c>
      <c r="K101" s="82">
        <v>2.2199999999999998</v>
      </c>
      <c r="L101" s="82">
        <v>2.2199999999999998</v>
      </c>
      <c r="M101" s="82">
        <v>2.2200000000000002</v>
      </c>
      <c r="N101" s="82">
        <v>2.17</v>
      </c>
      <c r="O101" s="82">
        <v>2.16</v>
      </c>
      <c r="P101" s="82">
        <v>2.17</v>
      </c>
      <c r="Q101" s="82">
        <v>2.13</v>
      </c>
      <c r="R101" s="82">
        <v>2.15</v>
      </c>
      <c r="S101" s="93">
        <v>2.15</v>
      </c>
      <c r="T101" s="92">
        <v>2.25</v>
      </c>
      <c r="U101" s="82">
        <v>2.2200000000000002</v>
      </c>
      <c r="V101" s="82">
        <v>2.23</v>
      </c>
      <c r="W101" s="82">
        <v>2.2200000000000002</v>
      </c>
      <c r="X101" s="82">
        <v>2.2200000000000002</v>
      </c>
      <c r="Y101" s="82">
        <v>2.23</v>
      </c>
      <c r="Z101" s="82">
        <v>2.2200000000000002</v>
      </c>
      <c r="AA101" s="82">
        <v>2.21</v>
      </c>
      <c r="AB101" s="82">
        <v>2.2200000000000002</v>
      </c>
      <c r="AC101" s="82">
        <v>2.2000000000000002</v>
      </c>
      <c r="AD101" s="82">
        <v>2.1999999999999997</v>
      </c>
      <c r="AE101" s="82">
        <v>2.2200000000000002</v>
      </c>
      <c r="AF101" s="82">
        <v>2.23</v>
      </c>
      <c r="AG101" s="82">
        <v>2.1900000000000004</v>
      </c>
      <c r="AH101" s="82">
        <v>2.1999999999999997</v>
      </c>
      <c r="AI101" s="82">
        <v>2.17</v>
      </c>
      <c r="AJ101" s="82">
        <v>2.1800000000000002</v>
      </c>
      <c r="AK101" s="93">
        <v>2.19</v>
      </c>
    </row>
    <row r="102" spans="1:37" x14ac:dyDescent="0.25">
      <c r="A102" s="97">
        <v>953</v>
      </c>
      <c r="B102" s="92">
        <v>2.25</v>
      </c>
      <c r="C102" s="82">
        <v>2.2399999999999998</v>
      </c>
      <c r="D102" s="82">
        <v>2.2399999999999998</v>
      </c>
      <c r="E102" s="82">
        <v>2.2399999999999998</v>
      </c>
      <c r="F102" s="82">
        <v>2.23</v>
      </c>
      <c r="G102" s="82">
        <v>2.25</v>
      </c>
      <c r="H102" s="82">
        <v>2.2200000000000002</v>
      </c>
      <c r="I102" s="82">
        <v>2.2400000000000002</v>
      </c>
      <c r="J102" s="82">
        <v>2.23</v>
      </c>
      <c r="K102" s="82">
        <v>2.2199999999999998</v>
      </c>
      <c r="L102" s="82">
        <v>2.2199999999999998</v>
      </c>
      <c r="M102" s="82">
        <v>2.2200000000000002</v>
      </c>
      <c r="N102" s="82">
        <v>2.17</v>
      </c>
      <c r="O102" s="82">
        <v>2.16</v>
      </c>
      <c r="P102" s="82">
        <v>2.17</v>
      </c>
      <c r="Q102" s="82">
        <v>2.13</v>
      </c>
      <c r="R102" s="82">
        <v>2.1399999999999997</v>
      </c>
      <c r="S102" s="93">
        <v>2.15</v>
      </c>
      <c r="T102" s="92">
        <v>2.25</v>
      </c>
      <c r="U102" s="82">
        <v>2.2200000000000002</v>
      </c>
      <c r="V102" s="82">
        <v>2.23</v>
      </c>
      <c r="W102" s="82">
        <v>2.2200000000000002</v>
      </c>
      <c r="X102" s="82">
        <v>2.2200000000000002</v>
      </c>
      <c r="Y102" s="82">
        <v>2.23</v>
      </c>
      <c r="Z102" s="82">
        <v>2.2200000000000002</v>
      </c>
      <c r="AA102" s="82">
        <v>2.21</v>
      </c>
      <c r="AB102" s="82">
        <v>2.2200000000000002</v>
      </c>
      <c r="AC102" s="82">
        <v>2.2000000000000002</v>
      </c>
      <c r="AD102" s="82">
        <v>2.1999999999999997</v>
      </c>
      <c r="AE102" s="82">
        <v>2.2200000000000002</v>
      </c>
      <c r="AF102" s="82">
        <v>2.23</v>
      </c>
      <c r="AG102" s="82">
        <v>2.1900000000000004</v>
      </c>
      <c r="AH102" s="82">
        <v>2.1999999999999997</v>
      </c>
      <c r="AI102" s="82">
        <v>2.17</v>
      </c>
      <c r="AJ102" s="82">
        <v>2.1800000000000002</v>
      </c>
      <c r="AK102" s="93">
        <v>2.19</v>
      </c>
    </row>
    <row r="103" spans="1:37" x14ac:dyDescent="0.25">
      <c r="A103" s="97">
        <v>963</v>
      </c>
      <c r="B103" s="92">
        <v>2.25</v>
      </c>
      <c r="C103" s="82">
        <v>2.2399999999999998</v>
      </c>
      <c r="D103" s="82">
        <v>2.2399999999999998</v>
      </c>
      <c r="E103" s="82">
        <v>2.2399999999999998</v>
      </c>
      <c r="F103" s="82">
        <v>2.23</v>
      </c>
      <c r="G103" s="82">
        <v>2.25</v>
      </c>
      <c r="H103" s="82">
        <v>2.2200000000000002</v>
      </c>
      <c r="I103" s="82">
        <v>2.2400000000000002</v>
      </c>
      <c r="J103" s="82">
        <v>2.23</v>
      </c>
      <c r="K103" s="82">
        <v>2.2199999999999998</v>
      </c>
      <c r="L103" s="82">
        <v>2.2199999999999998</v>
      </c>
      <c r="M103" s="82">
        <v>2.2200000000000002</v>
      </c>
      <c r="N103" s="82">
        <v>2.17</v>
      </c>
      <c r="O103" s="82">
        <v>2.16</v>
      </c>
      <c r="P103" s="82">
        <v>2.17</v>
      </c>
      <c r="Q103" s="82">
        <v>2.13</v>
      </c>
      <c r="R103" s="82">
        <v>2.1399999999999997</v>
      </c>
      <c r="S103" s="93">
        <v>2.15</v>
      </c>
      <c r="T103" s="92">
        <v>2.25</v>
      </c>
      <c r="U103" s="82">
        <v>2.2200000000000002</v>
      </c>
      <c r="V103" s="82">
        <v>2.23</v>
      </c>
      <c r="W103" s="82">
        <v>2.2200000000000002</v>
      </c>
      <c r="X103" s="82">
        <v>2.2200000000000002</v>
      </c>
      <c r="Y103" s="82">
        <v>2.23</v>
      </c>
      <c r="Z103" s="82">
        <v>2.2200000000000002</v>
      </c>
      <c r="AA103" s="82">
        <v>2.21</v>
      </c>
      <c r="AB103" s="82">
        <v>2.2200000000000002</v>
      </c>
      <c r="AC103" s="82">
        <v>2.2000000000000002</v>
      </c>
      <c r="AD103" s="82">
        <v>2.1999999999999997</v>
      </c>
      <c r="AE103" s="82">
        <v>2.2200000000000002</v>
      </c>
      <c r="AF103" s="82">
        <v>2.23</v>
      </c>
      <c r="AG103" s="82">
        <v>2.1900000000000004</v>
      </c>
      <c r="AH103" s="82">
        <v>2.1999999999999997</v>
      </c>
      <c r="AI103" s="82">
        <v>2.17</v>
      </c>
      <c r="AJ103" s="82">
        <v>2.1800000000000002</v>
      </c>
      <c r="AK103" s="93">
        <v>2.19</v>
      </c>
    </row>
    <row r="104" spans="1:37" x14ac:dyDescent="0.25">
      <c r="A104" s="97">
        <v>973</v>
      </c>
      <c r="B104" s="92">
        <v>2.25</v>
      </c>
      <c r="C104" s="82">
        <v>2.2399999999999998</v>
      </c>
      <c r="D104" s="82">
        <v>2.2399999999999998</v>
      </c>
      <c r="E104" s="82">
        <v>2.2399999999999998</v>
      </c>
      <c r="F104" s="82">
        <v>2.23</v>
      </c>
      <c r="G104" s="82">
        <v>2.25</v>
      </c>
      <c r="H104" s="82">
        <v>2.2200000000000002</v>
      </c>
      <c r="I104" s="82">
        <v>2.2400000000000002</v>
      </c>
      <c r="J104" s="82">
        <v>2.23</v>
      </c>
      <c r="K104" s="82">
        <v>2.2199999999999998</v>
      </c>
      <c r="L104" s="82">
        <v>2.2199999999999998</v>
      </c>
      <c r="M104" s="82">
        <v>2.2200000000000002</v>
      </c>
      <c r="N104" s="82">
        <v>2.17</v>
      </c>
      <c r="O104" s="82">
        <v>2.16</v>
      </c>
      <c r="P104" s="82">
        <v>2.16</v>
      </c>
      <c r="Q104" s="82">
        <v>2.13</v>
      </c>
      <c r="R104" s="82">
        <v>2.1399999999999997</v>
      </c>
      <c r="S104" s="93">
        <v>2.14</v>
      </c>
      <c r="T104" s="92">
        <v>2.25</v>
      </c>
      <c r="U104" s="82">
        <v>2.2200000000000002</v>
      </c>
      <c r="V104" s="82">
        <v>2.23</v>
      </c>
      <c r="W104" s="82">
        <v>2.2200000000000002</v>
      </c>
      <c r="X104" s="82">
        <v>2.2200000000000002</v>
      </c>
      <c r="Y104" s="82">
        <v>2.23</v>
      </c>
      <c r="Z104" s="82">
        <v>2.2200000000000002</v>
      </c>
      <c r="AA104" s="82">
        <v>2.21</v>
      </c>
      <c r="AB104" s="82">
        <v>2.2200000000000002</v>
      </c>
      <c r="AC104" s="82">
        <v>2.2000000000000002</v>
      </c>
      <c r="AD104" s="82">
        <v>2.1999999999999997</v>
      </c>
      <c r="AE104" s="82">
        <v>2.2200000000000002</v>
      </c>
      <c r="AF104" s="82">
        <v>2.23</v>
      </c>
      <c r="AG104" s="82">
        <v>2.1900000000000004</v>
      </c>
      <c r="AH104" s="82">
        <v>2.1999999999999997</v>
      </c>
      <c r="AI104" s="82">
        <v>2.17</v>
      </c>
      <c r="AJ104" s="82">
        <v>2.1800000000000002</v>
      </c>
      <c r="AK104" s="93">
        <v>2.1800000000000002</v>
      </c>
    </row>
    <row r="105" spans="1:37" x14ac:dyDescent="0.25">
      <c r="A105" s="97">
        <v>984</v>
      </c>
      <c r="B105" s="92">
        <v>2.25</v>
      </c>
      <c r="C105" s="82">
        <v>2.2399999999999998</v>
      </c>
      <c r="D105" s="82">
        <v>2.2399999999999998</v>
      </c>
      <c r="E105" s="82">
        <v>2.2399999999999998</v>
      </c>
      <c r="F105" s="82">
        <v>2.23</v>
      </c>
      <c r="G105" s="82">
        <v>2.25</v>
      </c>
      <c r="H105" s="82">
        <v>2.2200000000000002</v>
      </c>
      <c r="I105" s="82">
        <v>2.2400000000000002</v>
      </c>
      <c r="J105" s="82">
        <v>2.23</v>
      </c>
      <c r="K105" s="82">
        <v>2.2199999999999998</v>
      </c>
      <c r="L105" s="82">
        <v>2.2199999999999998</v>
      </c>
      <c r="M105" s="82">
        <v>2.2200000000000002</v>
      </c>
      <c r="N105" s="82">
        <v>2.17</v>
      </c>
      <c r="O105" s="82">
        <v>2.16</v>
      </c>
      <c r="P105" s="82">
        <v>2.16</v>
      </c>
      <c r="Q105" s="82">
        <v>2.13</v>
      </c>
      <c r="R105" s="82">
        <v>2.1399999999999997</v>
      </c>
      <c r="S105" s="93">
        <v>2.14</v>
      </c>
      <c r="T105" s="92">
        <v>2.25</v>
      </c>
      <c r="U105" s="82">
        <v>2.2200000000000002</v>
      </c>
      <c r="V105" s="82">
        <v>2.2200000000000002</v>
      </c>
      <c r="W105" s="82">
        <v>2.2200000000000002</v>
      </c>
      <c r="X105" s="82">
        <v>2.2200000000000002</v>
      </c>
      <c r="Y105" s="82">
        <v>2.23</v>
      </c>
      <c r="Z105" s="82">
        <v>2.2200000000000002</v>
      </c>
      <c r="AA105" s="82">
        <v>2.21</v>
      </c>
      <c r="AB105" s="82">
        <v>2.2200000000000002</v>
      </c>
      <c r="AC105" s="82">
        <v>2.2000000000000002</v>
      </c>
      <c r="AD105" s="82">
        <v>2.1999999999999997</v>
      </c>
      <c r="AE105" s="82">
        <v>2.2200000000000002</v>
      </c>
      <c r="AF105" s="82">
        <v>2.23</v>
      </c>
      <c r="AG105" s="82">
        <v>2.1900000000000004</v>
      </c>
      <c r="AH105" s="82">
        <v>2.1999999999999997</v>
      </c>
      <c r="AI105" s="82">
        <v>2.17</v>
      </c>
      <c r="AJ105" s="82">
        <v>2.17</v>
      </c>
      <c r="AK105" s="93">
        <v>2.1800000000000002</v>
      </c>
    </row>
    <row r="106" spans="1:37" x14ac:dyDescent="0.25">
      <c r="A106" s="97">
        <v>994</v>
      </c>
      <c r="B106" s="92">
        <v>2.25</v>
      </c>
      <c r="C106" s="82">
        <v>2.2399999999999998</v>
      </c>
      <c r="D106" s="82">
        <v>2.2399999999999998</v>
      </c>
      <c r="E106" s="82">
        <v>2.2399999999999998</v>
      </c>
      <c r="F106" s="82">
        <v>2.23</v>
      </c>
      <c r="G106" s="82">
        <v>2.25</v>
      </c>
      <c r="H106" s="82">
        <v>2.2200000000000002</v>
      </c>
      <c r="I106" s="82">
        <v>2.2400000000000002</v>
      </c>
      <c r="J106" s="82">
        <v>2.23</v>
      </c>
      <c r="K106" s="82">
        <v>2.2199999999999998</v>
      </c>
      <c r="L106" s="82">
        <v>2.2199999999999998</v>
      </c>
      <c r="M106" s="82">
        <v>2.21</v>
      </c>
      <c r="N106" s="82">
        <v>2.17</v>
      </c>
      <c r="O106" s="82">
        <v>2.16</v>
      </c>
      <c r="P106" s="82">
        <v>2.16</v>
      </c>
      <c r="Q106" s="82">
        <v>2.13</v>
      </c>
      <c r="R106" s="82">
        <v>2.1399999999999997</v>
      </c>
      <c r="S106" s="93">
        <v>2.14</v>
      </c>
      <c r="T106" s="92">
        <v>2.25</v>
      </c>
      <c r="U106" s="82">
        <v>2.2200000000000002</v>
      </c>
      <c r="V106" s="82">
        <v>2.2200000000000002</v>
      </c>
      <c r="W106" s="82">
        <v>2.2200000000000002</v>
      </c>
      <c r="X106" s="82">
        <v>2.2200000000000002</v>
      </c>
      <c r="Y106" s="82">
        <v>2.23</v>
      </c>
      <c r="Z106" s="82">
        <v>2.2200000000000002</v>
      </c>
      <c r="AA106" s="82">
        <v>2.21</v>
      </c>
      <c r="AB106" s="82">
        <v>2.21</v>
      </c>
      <c r="AC106" s="82">
        <v>2.2000000000000002</v>
      </c>
      <c r="AD106" s="82">
        <v>2.1999999999999997</v>
      </c>
      <c r="AE106" s="82">
        <v>2.2200000000000002</v>
      </c>
      <c r="AF106" s="82">
        <v>2.23</v>
      </c>
      <c r="AG106" s="82">
        <v>2.1900000000000004</v>
      </c>
      <c r="AH106" s="82">
        <v>2.1999999999999997</v>
      </c>
      <c r="AI106" s="82">
        <v>2.17</v>
      </c>
      <c r="AJ106" s="82">
        <v>2.17</v>
      </c>
      <c r="AK106" s="93">
        <v>2.1800000000000002</v>
      </c>
    </row>
    <row r="107" spans="1:37" x14ac:dyDescent="0.25">
      <c r="A107" s="97">
        <v>1004</v>
      </c>
      <c r="B107" s="92">
        <v>2.25</v>
      </c>
      <c r="C107" s="82">
        <v>2.2399999999999998</v>
      </c>
      <c r="D107" s="82">
        <v>2.2399999999999998</v>
      </c>
      <c r="E107" s="82">
        <v>2.2399999999999998</v>
      </c>
      <c r="F107" s="82">
        <v>2.23</v>
      </c>
      <c r="G107" s="82">
        <v>2.25</v>
      </c>
      <c r="H107" s="82">
        <v>2.2200000000000002</v>
      </c>
      <c r="I107" s="82">
        <v>2.2400000000000002</v>
      </c>
      <c r="J107" s="82">
        <v>2.23</v>
      </c>
      <c r="K107" s="82">
        <v>2.21</v>
      </c>
      <c r="L107" s="82">
        <v>2.21</v>
      </c>
      <c r="M107" s="82">
        <v>2.21</v>
      </c>
      <c r="N107" s="82">
        <v>2.17</v>
      </c>
      <c r="O107" s="82">
        <v>2.15</v>
      </c>
      <c r="P107" s="82">
        <v>2.16</v>
      </c>
      <c r="Q107" s="82">
        <v>2.12</v>
      </c>
      <c r="R107" s="82">
        <v>2.1399999999999997</v>
      </c>
      <c r="S107" s="93">
        <v>2.14</v>
      </c>
      <c r="T107" s="92">
        <v>2.25</v>
      </c>
      <c r="U107" s="82">
        <v>2.2200000000000002</v>
      </c>
      <c r="V107" s="82">
        <v>2.2200000000000002</v>
      </c>
      <c r="W107" s="82">
        <v>2.2200000000000002</v>
      </c>
      <c r="X107" s="82">
        <v>2.2200000000000002</v>
      </c>
      <c r="Y107" s="82">
        <v>2.23</v>
      </c>
      <c r="Z107" s="82">
        <v>2.2200000000000002</v>
      </c>
      <c r="AA107" s="82">
        <v>2.21</v>
      </c>
      <c r="AB107" s="82">
        <v>2.21</v>
      </c>
      <c r="AC107" s="82">
        <v>2.2000000000000002</v>
      </c>
      <c r="AD107" s="82">
        <v>2.1999999999999997</v>
      </c>
      <c r="AE107" s="82">
        <v>2.2200000000000002</v>
      </c>
      <c r="AF107" s="82">
        <v>2.23</v>
      </c>
      <c r="AG107" s="82">
        <v>2.1900000000000004</v>
      </c>
      <c r="AH107" s="82">
        <v>2.1999999999999997</v>
      </c>
      <c r="AI107" s="82">
        <v>2.16</v>
      </c>
      <c r="AJ107" s="82">
        <v>2.17</v>
      </c>
      <c r="AK107" s="93">
        <v>2.1800000000000002</v>
      </c>
    </row>
    <row r="108" spans="1:37" x14ac:dyDescent="0.25">
      <c r="A108" s="97">
        <v>1014</v>
      </c>
      <c r="B108" s="92">
        <v>2.25</v>
      </c>
      <c r="C108" s="82">
        <v>2.2399999999999998</v>
      </c>
      <c r="D108" s="82">
        <v>2.2399999999999998</v>
      </c>
      <c r="E108" s="82">
        <v>2.2399999999999998</v>
      </c>
      <c r="F108" s="82">
        <v>2.23</v>
      </c>
      <c r="G108" s="82">
        <v>2.25</v>
      </c>
      <c r="H108" s="82">
        <v>2.2200000000000002</v>
      </c>
      <c r="I108" s="82">
        <v>2.2400000000000002</v>
      </c>
      <c r="J108" s="82">
        <v>2.23</v>
      </c>
      <c r="K108" s="82">
        <v>2.21</v>
      </c>
      <c r="L108" s="82">
        <v>2.21</v>
      </c>
      <c r="M108" s="82">
        <v>2.21</v>
      </c>
      <c r="N108" s="82">
        <v>2.17</v>
      </c>
      <c r="O108" s="82">
        <v>2.15</v>
      </c>
      <c r="P108" s="82">
        <v>2.16</v>
      </c>
      <c r="Q108" s="82">
        <v>2.12</v>
      </c>
      <c r="R108" s="82">
        <v>2.1399999999999997</v>
      </c>
      <c r="S108" s="93">
        <v>2.14</v>
      </c>
      <c r="T108" s="92">
        <v>2.25</v>
      </c>
      <c r="U108" s="82">
        <v>2.2200000000000002</v>
      </c>
      <c r="V108" s="82">
        <v>2.2200000000000002</v>
      </c>
      <c r="W108" s="82">
        <v>2.2200000000000002</v>
      </c>
      <c r="X108" s="82">
        <v>2.2200000000000002</v>
      </c>
      <c r="Y108" s="82">
        <v>2.23</v>
      </c>
      <c r="Z108" s="82">
        <v>2.2200000000000002</v>
      </c>
      <c r="AA108" s="82">
        <v>2.21</v>
      </c>
      <c r="AB108" s="82">
        <v>2.21</v>
      </c>
      <c r="AC108" s="82">
        <v>2.2000000000000002</v>
      </c>
      <c r="AD108" s="82">
        <v>2.1999999999999997</v>
      </c>
      <c r="AE108" s="82">
        <v>2.2200000000000002</v>
      </c>
      <c r="AF108" s="82">
        <v>2.23</v>
      </c>
      <c r="AG108" s="82">
        <v>2.1900000000000004</v>
      </c>
      <c r="AH108" s="82">
        <v>2.1999999999999997</v>
      </c>
      <c r="AI108" s="82">
        <v>2.16</v>
      </c>
      <c r="AJ108" s="82">
        <v>2.17</v>
      </c>
      <c r="AK108" s="93">
        <v>2.1800000000000002</v>
      </c>
    </row>
    <row r="109" spans="1:37" x14ac:dyDescent="0.25">
      <c r="A109" s="97">
        <v>1024</v>
      </c>
      <c r="B109" s="92">
        <v>2.25</v>
      </c>
      <c r="C109" s="82">
        <v>2.2399999999999998</v>
      </c>
      <c r="D109" s="82">
        <v>2.2399999999999998</v>
      </c>
      <c r="E109" s="82">
        <v>2.2399999999999998</v>
      </c>
      <c r="F109" s="82">
        <v>2.23</v>
      </c>
      <c r="G109" s="82">
        <v>2.25</v>
      </c>
      <c r="H109" s="82">
        <v>2.21</v>
      </c>
      <c r="I109" s="82">
        <v>2.2400000000000002</v>
      </c>
      <c r="J109" s="82">
        <v>2.23</v>
      </c>
      <c r="K109" s="82">
        <v>2.21</v>
      </c>
      <c r="L109" s="82">
        <v>2.21</v>
      </c>
      <c r="M109" s="82">
        <v>2.21</v>
      </c>
      <c r="N109" s="82">
        <v>2.16</v>
      </c>
      <c r="O109" s="82">
        <v>2.15</v>
      </c>
      <c r="P109" s="82">
        <v>2.16</v>
      </c>
      <c r="Q109" s="82">
        <v>2.12</v>
      </c>
      <c r="R109" s="82">
        <v>2.13</v>
      </c>
      <c r="S109" s="93">
        <v>2.14</v>
      </c>
      <c r="T109" s="92">
        <v>2.25</v>
      </c>
      <c r="U109" s="82">
        <v>2.2200000000000002</v>
      </c>
      <c r="V109" s="82">
        <v>2.2200000000000002</v>
      </c>
      <c r="W109" s="82">
        <v>2.2200000000000002</v>
      </c>
      <c r="X109" s="82">
        <v>2.2200000000000002</v>
      </c>
      <c r="Y109" s="82">
        <v>2.23</v>
      </c>
      <c r="Z109" s="82">
        <v>2.2200000000000002</v>
      </c>
      <c r="AA109" s="82">
        <v>2.21</v>
      </c>
      <c r="AB109" s="82">
        <v>2.21</v>
      </c>
      <c r="AC109" s="82">
        <v>2.2000000000000002</v>
      </c>
      <c r="AD109" s="82">
        <v>2.1999999999999997</v>
      </c>
      <c r="AE109" s="82">
        <v>2.2200000000000002</v>
      </c>
      <c r="AF109" s="82">
        <v>2.23</v>
      </c>
      <c r="AG109" s="82">
        <v>2.1900000000000004</v>
      </c>
      <c r="AH109" s="82">
        <v>2.1999999999999997</v>
      </c>
      <c r="AI109" s="82">
        <v>2.16</v>
      </c>
      <c r="AJ109" s="82">
        <v>2.17</v>
      </c>
      <c r="AK109" s="93">
        <v>2.1800000000000002</v>
      </c>
    </row>
    <row r="110" spans="1:37" x14ac:dyDescent="0.25">
      <c r="A110" s="97">
        <v>1034</v>
      </c>
      <c r="B110" s="92">
        <v>2.25</v>
      </c>
      <c r="C110" s="82">
        <v>2.2399999999999998</v>
      </c>
      <c r="D110" s="82">
        <v>2.2399999999999998</v>
      </c>
      <c r="E110" s="82">
        <v>2.2399999999999998</v>
      </c>
      <c r="F110" s="82">
        <v>2.23</v>
      </c>
      <c r="G110" s="82">
        <v>2.25</v>
      </c>
      <c r="H110" s="82">
        <v>2.21</v>
      </c>
      <c r="I110" s="82">
        <v>2.2400000000000002</v>
      </c>
      <c r="J110" s="82">
        <v>2.23</v>
      </c>
      <c r="K110" s="82">
        <v>2.21</v>
      </c>
      <c r="L110" s="82">
        <v>2.21</v>
      </c>
      <c r="M110" s="82">
        <v>2.21</v>
      </c>
      <c r="N110" s="82">
        <v>2.16</v>
      </c>
      <c r="O110" s="82">
        <v>2.15</v>
      </c>
      <c r="P110" s="82">
        <v>2.16</v>
      </c>
      <c r="Q110" s="82">
        <v>2.12</v>
      </c>
      <c r="R110" s="82">
        <v>2.13</v>
      </c>
      <c r="S110" s="93">
        <v>2.14</v>
      </c>
      <c r="T110" s="92">
        <v>2.25</v>
      </c>
      <c r="U110" s="82">
        <v>2.2200000000000002</v>
      </c>
      <c r="V110" s="82">
        <v>2.2200000000000002</v>
      </c>
      <c r="W110" s="82">
        <v>2.2200000000000002</v>
      </c>
      <c r="X110" s="82">
        <v>2.2200000000000002</v>
      </c>
      <c r="Y110" s="82">
        <v>2.23</v>
      </c>
      <c r="Z110" s="82">
        <v>2.2200000000000002</v>
      </c>
      <c r="AA110" s="82">
        <v>2.21</v>
      </c>
      <c r="AB110" s="82">
        <v>2.21</v>
      </c>
      <c r="AC110" s="82">
        <v>2.2000000000000002</v>
      </c>
      <c r="AD110" s="82">
        <v>2.1999999999999997</v>
      </c>
      <c r="AE110" s="82">
        <v>2.2200000000000002</v>
      </c>
      <c r="AF110" s="82">
        <v>2.23</v>
      </c>
      <c r="AG110" s="82">
        <v>2.1800000000000002</v>
      </c>
      <c r="AH110" s="82">
        <v>2.1999999999999997</v>
      </c>
      <c r="AI110" s="82">
        <v>2.16</v>
      </c>
      <c r="AJ110" s="82">
        <v>2.17</v>
      </c>
      <c r="AK110" s="93">
        <v>2.1800000000000002</v>
      </c>
    </row>
    <row r="111" spans="1:37" x14ac:dyDescent="0.25">
      <c r="A111" s="97">
        <v>1044</v>
      </c>
      <c r="B111" s="92">
        <v>2.25</v>
      </c>
      <c r="C111" s="82">
        <v>2.2399999999999998</v>
      </c>
      <c r="D111" s="82">
        <v>2.2399999999999998</v>
      </c>
      <c r="E111" s="82">
        <v>2.2399999999999998</v>
      </c>
      <c r="F111" s="82">
        <v>2.23</v>
      </c>
      <c r="G111" s="82">
        <v>2.25</v>
      </c>
      <c r="H111" s="82">
        <v>2.21</v>
      </c>
      <c r="I111" s="82">
        <v>2.2400000000000002</v>
      </c>
      <c r="J111" s="82">
        <v>2.23</v>
      </c>
      <c r="K111" s="82">
        <v>2.21</v>
      </c>
      <c r="L111" s="82">
        <v>2.21</v>
      </c>
      <c r="M111" s="82">
        <v>2.21</v>
      </c>
      <c r="N111" s="82">
        <v>2.16</v>
      </c>
      <c r="O111" s="82">
        <v>2.15</v>
      </c>
      <c r="P111" s="82">
        <v>2.16</v>
      </c>
      <c r="Q111" s="82">
        <v>2.12</v>
      </c>
      <c r="R111" s="82">
        <v>2.13</v>
      </c>
      <c r="S111" s="93">
        <v>2.13</v>
      </c>
      <c r="T111" s="92">
        <v>2.25</v>
      </c>
      <c r="U111" s="82">
        <v>2.2200000000000002</v>
      </c>
      <c r="V111" s="82">
        <v>2.2200000000000002</v>
      </c>
      <c r="W111" s="82">
        <v>2.2200000000000002</v>
      </c>
      <c r="X111" s="82">
        <v>2.2200000000000002</v>
      </c>
      <c r="Y111" s="82">
        <v>2.23</v>
      </c>
      <c r="Z111" s="82">
        <v>2.2200000000000002</v>
      </c>
      <c r="AA111" s="82">
        <v>2.21</v>
      </c>
      <c r="AB111" s="82">
        <v>2.21</v>
      </c>
      <c r="AC111" s="82">
        <v>2.2000000000000002</v>
      </c>
      <c r="AD111" s="82">
        <v>2.1999999999999997</v>
      </c>
      <c r="AE111" s="82">
        <v>2.2200000000000002</v>
      </c>
      <c r="AF111" s="82">
        <v>2.23</v>
      </c>
      <c r="AG111" s="82">
        <v>2.1800000000000002</v>
      </c>
      <c r="AH111" s="82">
        <v>2.1999999999999997</v>
      </c>
      <c r="AI111" s="82">
        <v>2.16</v>
      </c>
      <c r="AJ111" s="82">
        <v>2.17</v>
      </c>
      <c r="AK111" s="93">
        <v>2.17</v>
      </c>
    </row>
    <row r="112" spans="1:37" x14ac:dyDescent="0.25">
      <c r="A112" s="97">
        <v>1055</v>
      </c>
      <c r="B112" s="92">
        <v>2.25</v>
      </c>
      <c r="C112" s="82">
        <v>2.2399999999999998</v>
      </c>
      <c r="D112" s="82">
        <v>2.2399999999999998</v>
      </c>
      <c r="E112" s="82">
        <v>2.2399999999999998</v>
      </c>
      <c r="F112" s="82">
        <v>2.23</v>
      </c>
      <c r="G112" s="82">
        <v>2.25</v>
      </c>
      <c r="H112" s="82">
        <v>2.21</v>
      </c>
      <c r="I112" s="82">
        <v>2.2400000000000002</v>
      </c>
      <c r="J112" s="82">
        <v>2.23</v>
      </c>
      <c r="K112" s="82">
        <v>2.21</v>
      </c>
      <c r="L112" s="82">
        <v>2.21</v>
      </c>
      <c r="M112" s="82">
        <v>2.21</v>
      </c>
      <c r="N112" s="82">
        <v>2.16</v>
      </c>
      <c r="O112" s="82">
        <v>2.15</v>
      </c>
      <c r="P112" s="82">
        <v>2.16</v>
      </c>
      <c r="Q112" s="82">
        <v>2.12</v>
      </c>
      <c r="R112" s="82">
        <v>2.13</v>
      </c>
      <c r="S112" s="93">
        <v>2.13</v>
      </c>
      <c r="T112" s="92">
        <v>2.25</v>
      </c>
      <c r="U112" s="82">
        <v>2.2200000000000002</v>
      </c>
      <c r="V112" s="82">
        <v>2.2200000000000002</v>
      </c>
      <c r="W112" s="82">
        <v>2.2200000000000002</v>
      </c>
      <c r="X112" s="82">
        <v>2.2200000000000002</v>
      </c>
      <c r="Y112" s="82">
        <v>2.23</v>
      </c>
      <c r="Z112" s="82">
        <v>2.2200000000000002</v>
      </c>
      <c r="AA112" s="82">
        <v>2.21</v>
      </c>
      <c r="AB112" s="82">
        <v>2.21</v>
      </c>
      <c r="AC112" s="82">
        <v>2.2000000000000002</v>
      </c>
      <c r="AD112" s="82">
        <v>2.1999999999999997</v>
      </c>
      <c r="AE112" s="82">
        <v>2.2200000000000002</v>
      </c>
      <c r="AF112" s="82">
        <v>2.23</v>
      </c>
      <c r="AG112" s="82">
        <v>2.1800000000000002</v>
      </c>
      <c r="AH112" s="82">
        <v>2.1999999999999997</v>
      </c>
      <c r="AI112" s="82">
        <v>2.16</v>
      </c>
      <c r="AJ112" s="82">
        <v>2.17</v>
      </c>
      <c r="AK112" s="93">
        <v>2.17</v>
      </c>
    </row>
    <row r="113" spans="1:37" x14ac:dyDescent="0.25">
      <c r="A113" s="97">
        <v>1065</v>
      </c>
      <c r="B113" s="92">
        <v>2.25</v>
      </c>
      <c r="C113" s="82">
        <v>2.2399999999999998</v>
      </c>
      <c r="D113" s="82">
        <v>2.2399999999999998</v>
      </c>
      <c r="E113" s="82">
        <v>2.2399999999999998</v>
      </c>
      <c r="F113" s="82">
        <v>2.23</v>
      </c>
      <c r="G113" s="82">
        <v>2.25</v>
      </c>
      <c r="H113" s="82">
        <v>2.21</v>
      </c>
      <c r="I113" s="82">
        <v>2.2400000000000002</v>
      </c>
      <c r="J113" s="82">
        <v>2.23</v>
      </c>
      <c r="K113" s="82">
        <v>2.21</v>
      </c>
      <c r="L113" s="82">
        <v>2.21</v>
      </c>
      <c r="M113" s="82">
        <v>2.21</v>
      </c>
      <c r="N113" s="82">
        <v>2.16</v>
      </c>
      <c r="O113" s="82">
        <v>2.15</v>
      </c>
      <c r="P113" s="82">
        <v>2.15</v>
      </c>
      <c r="Q113" s="82">
        <v>2.12</v>
      </c>
      <c r="R113" s="82">
        <v>2.13</v>
      </c>
      <c r="S113" s="93">
        <v>2.13</v>
      </c>
      <c r="T113" s="92">
        <v>2.25</v>
      </c>
      <c r="U113" s="82">
        <v>2.2200000000000002</v>
      </c>
      <c r="V113" s="82">
        <v>2.2200000000000002</v>
      </c>
      <c r="W113" s="82">
        <v>2.2200000000000002</v>
      </c>
      <c r="X113" s="82">
        <v>2.2200000000000002</v>
      </c>
      <c r="Y113" s="82">
        <v>2.2199999999999998</v>
      </c>
      <c r="Z113" s="82">
        <v>2.2200000000000002</v>
      </c>
      <c r="AA113" s="82">
        <v>2.21</v>
      </c>
      <c r="AB113" s="82">
        <v>2.21</v>
      </c>
      <c r="AC113" s="82">
        <v>2.2000000000000002</v>
      </c>
      <c r="AD113" s="82">
        <v>2.1999999999999997</v>
      </c>
      <c r="AE113" s="82">
        <v>2.2200000000000002</v>
      </c>
      <c r="AF113" s="82">
        <v>2.23</v>
      </c>
      <c r="AG113" s="82">
        <v>2.1800000000000002</v>
      </c>
      <c r="AH113" s="82">
        <v>2.19</v>
      </c>
      <c r="AI113" s="82">
        <v>2.16</v>
      </c>
      <c r="AJ113" s="82">
        <v>2.17</v>
      </c>
      <c r="AK113" s="93">
        <v>2.17</v>
      </c>
    </row>
    <row r="114" spans="1:37" x14ac:dyDescent="0.25">
      <c r="A114" s="97">
        <v>1075</v>
      </c>
      <c r="B114" s="92">
        <v>2.25</v>
      </c>
      <c r="C114" s="82">
        <v>2.2399999999999998</v>
      </c>
      <c r="D114" s="82">
        <v>2.2399999999999998</v>
      </c>
      <c r="E114" s="82">
        <v>2.2399999999999998</v>
      </c>
      <c r="F114" s="82">
        <v>2.23</v>
      </c>
      <c r="G114" s="82">
        <v>2.25</v>
      </c>
      <c r="H114" s="82">
        <v>2.21</v>
      </c>
      <c r="I114" s="82">
        <v>2.2300000000000004</v>
      </c>
      <c r="J114" s="82">
        <v>2.23</v>
      </c>
      <c r="K114" s="82">
        <v>2.21</v>
      </c>
      <c r="L114" s="82">
        <v>2.21</v>
      </c>
      <c r="M114" s="82">
        <v>2.21</v>
      </c>
      <c r="N114" s="82">
        <v>2.16</v>
      </c>
      <c r="O114" s="82">
        <v>2.15</v>
      </c>
      <c r="P114" s="82">
        <v>2.15</v>
      </c>
      <c r="Q114" s="82">
        <v>2.11</v>
      </c>
      <c r="R114" s="82">
        <v>2.13</v>
      </c>
      <c r="S114" s="93">
        <v>2.13</v>
      </c>
      <c r="T114" s="92">
        <v>2.25</v>
      </c>
      <c r="U114" s="82">
        <v>2.2200000000000002</v>
      </c>
      <c r="V114" s="82">
        <v>2.2200000000000002</v>
      </c>
      <c r="W114" s="82">
        <v>2.2200000000000002</v>
      </c>
      <c r="X114" s="82">
        <v>2.2200000000000002</v>
      </c>
      <c r="Y114" s="82">
        <v>2.2199999999999998</v>
      </c>
      <c r="Z114" s="82">
        <v>2.2200000000000002</v>
      </c>
      <c r="AA114" s="82">
        <v>2.21</v>
      </c>
      <c r="AB114" s="82">
        <v>2.21</v>
      </c>
      <c r="AC114" s="82">
        <v>2.2000000000000002</v>
      </c>
      <c r="AD114" s="82">
        <v>2.1999999999999997</v>
      </c>
      <c r="AE114" s="82">
        <v>2.2200000000000002</v>
      </c>
      <c r="AF114" s="82">
        <v>2.23</v>
      </c>
      <c r="AG114" s="82">
        <v>2.1800000000000002</v>
      </c>
      <c r="AH114" s="82">
        <v>2.19</v>
      </c>
      <c r="AI114" s="82">
        <v>2.15</v>
      </c>
      <c r="AJ114" s="82">
        <v>2.16</v>
      </c>
      <c r="AK114" s="93">
        <v>2.17</v>
      </c>
    </row>
    <row r="115" spans="1:37" x14ac:dyDescent="0.25">
      <c r="A115" s="97">
        <v>1085</v>
      </c>
      <c r="B115" s="92">
        <v>2.25</v>
      </c>
      <c r="C115" s="82">
        <v>2.2399999999999998</v>
      </c>
      <c r="D115" s="82">
        <v>2.2399999999999998</v>
      </c>
      <c r="E115" s="82">
        <v>2.2399999999999998</v>
      </c>
      <c r="F115" s="82">
        <v>2.23</v>
      </c>
      <c r="G115" s="82">
        <v>2.25</v>
      </c>
      <c r="H115" s="82">
        <v>2.21</v>
      </c>
      <c r="I115" s="82">
        <v>2.2300000000000004</v>
      </c>
      <c r="J115" s="82">
        <v>2.23</v>
      </c>
      <c r="K115" s="82">
        <v>2.21</v>
      </c>
      <c r="L115" s="82">
        <v>2.21</v>
      </c>
      <c r="M115" s="82">
        <v>2.21</v>
      </c>
      <c r="N115" s="82">
        <v>2.16</v>
      </c>
      <c r="O115" s="82">
        <v>2.15</v>
      </c>
      <c r="P115" s="82">
        <v>2.15</v>
      </c>
      <c r="Q115" s="82">
        <v>2.11</v>
      </c>
      <c r="R115" s="82">
        <v>2.13</v>
      </c>
      <c r="S115" s="93">
        <v>2.13</v>
      </c>
      <c r="T115" s="92">
        <v>2.25</v>
      </c>
      <c r="U115" s="82">
        <v>2.2200000000000002</v>
      </c>
      <c r="V115" s="82">
        <v>2.2200000000000002</v>
      </c>
      <c r="W115" s="82">
        <v>2.2200000000000002</v>
      </c>
      <c r="X115" s="82">
        <v>2.2200000000000002</v>
      </c>
      <c r="Y115" s="82">
        <v>2.2199999999999998</v>
      </c>
      <c r="Z115" s="82">
        <v>2.2200000000000002</v>
      </c>
      <c r="AA115" s="82">
        <v>2.21</v>
      </c>
      <c r="AB115" s="82">
        <v>2.21</v>
      </c>
      <c r="AC115" s="82">
        <v>2.2000000000000002</v>
      </c>
      <c r="AD115" s="82">
        <v>2.1999999999999997</v>
      </c>
      <c r="AE115" s="82">
        <v>2.2200000000000002</v>
      </c>
      <c r="AF115" s="82">
        <v>2.23</v>
      </c>
      <c r="AG115" s="82">
        <v>2.1800000000000002</v>
      </c>
      <c r="AH115" s="82">
        <v>2.19</v>
      </c>
      <c r="AI115" s="82">
        <v>2.15</v>
      </c>
      <c r="AJ115" s="82">
        <v>2.16</v>
      </c>
      <c r="AK115" s="93">
        <v>2.17</v>
      </c>
    </row>
    <row r="116" spans="1:37" x14ac:dyDescent="0.25">
      <c r="A116" s="97">
        <v>1095</v>
      </c>
      <c r="B116" s="92">
        <v>2.25</v>
      </c>
      <c r="C116" s="82">
        <v>2.2399999999999998</v>
      </c>
      <c r="D116" s="82">
        <v>2.2399999999999998</v>
      </c>
      <c r="E116" s="82">
        <v>2.2399999999999998</v>
      </c>
      <c r="F116" s="82">
        <v>2.23</v>
      </c>
      <c r="G116" s="82">
        <v>2.25</v>
      </c>
      <c r="H116" s="82">
        <v>2.21</v>
      </c>
      <c r="I116" s="82">
        <v>2.2300000000000004</v>
      </c>
      <c r="J116" s="82">
        <v>2.23</v>
      </c>
      <c r="K116" s="82">
        <v>2.21</v>
      </c>
      <c r="L116" s="82">
        <v>2.21</v>
      </c>
      <c r="M116" s="82">
        <v>2.21</v>
      </c>
      <c r="N116" s="82">
        <v>2.16</v>
      </c>
      <c r="O116" s="82">
        <v>2.14</v>
      </c>
      <c r="P116" s="82">
        <v>2.15</v>
      </c>
      <c r="Q116" s="82">
        <v>2.11</v>
      </c>
      <c r="R116" s="82">
        <v>2.1199999999999997</v>
      </c>
      <c r="S116" s="93">
        <v>2.13</v>
      </c>
      <c r="T116" s="92">
        <v>2.25</v>
      </c>
      <c r="U116" s="82">
        <v>2.2200000000000002</v>
      </c>
      <c r="V116" s="82">
        <v>2.2200000000000002</v>
      </c>
      <c r="W116" s="82">
        <v>2.2200000000000002</v>
      </c>
      <c r="X116" s="82">
        <v>2.2200000000000002</v>
      </c>
      <c r="Y116" s="82">
        <v>2.2199999999999998</v>
      </c>
      <c r="Z116" s="82">
        <v>2.2200000000000002</v>
      </c>
      <c r="AA116" s="82">
        <v>2.21</v>
      </c>
      <c r="AB116" s="82">
        <v>2.21</v>
      </c>
      <c r="AC116" s="82">
        <v>2.2000000000000002</v>
      </c>
      <c r="AD116" s="82">
        <v>2.1999999999999997</v>
      </c>
      <c r="AE116" s="82">
        <v>2.2200000000000002</v>
      </c>
      <c r="AF116" s="82">
        <v>2.23</v>
      </c>
      <c r="AG116" s="82">
        <v>2.1800000000000002</v>
      </c>
      <c r="AH116" s="82">
        <v>2.19</v>
      </c>
      <c r="AI116" s="82">
        <v>2.15</v>
      </c>
      <c r="AJ116" s="82">
        <v>2.16</v>
      </c>
      <c r="AK116" s="93">
        <v>2.17</v>
      </c>
    </row>
    <row r="117" spans="1:37" x14ac:dyDescent="0.25">
      <c r="A117" s="97">
        <v>1105</v>
      </c>
      <c r="B117" s="92">
        <v>2.25</v>
      </c>
      <c r="C117" s="82">
        <v>2.2399999999999998</v>
      </c>
      <c r="D117" s="82">
        <v>2.2399999999999998</v>
      </c>
      <c r="E117" s="82">
        <v>2.2399999999999998</v>
      </c>
      <c r="F117" s="82">
        <v>2.23</v>
      </c>
      <c r="G117" s="82">
        <v>2.25</v>
      </c>
      <c r="H117" s="82">
        <v>2.21</v>
      </c>
      <c r="I117" s="82">
        <v>2.2300000000000004</v>
      </c>
      <c r="J117" s="82">
        <v>2.23</v>
      </c>
      <c r="K117" s="82">
        <v>2.21</v>
      </c>
      <c r="L117" s="82">
        <v>2.21</v>
      </c>
      <c r="M117" s="82">
        <v>2.21</v>
      </c>
      <c r="N117" s="82">
        <v>2.16</v>
      </c>
      <c r="O117" s="82">
        <v>2.14</v>
      </c>
      <c r="P117" s="82">
        <v>2.15</v>
      </c>
      <c r="Q117" s="82">
        <v>2.11</v>
      </c>
      <c r="R117" s="82">
        <v>2.1199999999999997</v>
      </c>
      <c r="S117" s="93">
        <v>2.13</v>
      </c>
      <c r="T117" s="92">
        <v>2.25</v>
      </c>
      <c r="U117" s="82">
        <v>2.2200000000000002</v>
      </c>
      <c r="V117" s="82">
        <v>2.2200000000000002</v>
      </c>
      <c r="W117" s="82">
        <v>2.2200000000000002</v>
      </c>
      <c r="X117" s="82">
        <v>2.2200000000000002</v>
      </c>
      <c r="Y117" s="82">
        <v>2.2199999999999998</v>
      </c>
      <c r="Z117" s="82">
        <v>2.2200000000000002</v>
      </c>
      <c r="AA117" s="82">
        <v>2.21</v>
      </c>
      <c r="AB117" s="82">
        <v>2.21</v>
      </c>
      <c r="AC117" s="82">
        <v>2.19</v>
      </c>
      <c r="AD117" s="82">
        <v>2.1999999999999997</v>
      </c>
      <c r="AE117" s="82">
        <v>2.2200000000000002</v>
      </c>
      <c r="AF117" s="82">
        <v>2.23</v>
      </c>
      <c r="AG117" s="82">
        <v>2.1800000000000002</v>
      </c>
      <c r="AH117" s="82">
        <v>2.19</v>
      </c>
      <c r="AI117" s="82">
        <v>2.15</v>
      </c>
      <c r="AJ117" s="82">
        <v>2.16</v>
      </c>
      <c r="AK117" s="93">
        <v>2.17</v>
      </c>
    </row>
    <row r="118" spans="1:37" x14ac:dyDescent="0.25">
      <c r="A118" s="97">
        <v>1115</v>
      </c>
      <c r="B118" s="92">
        <v>2.25</v>
      </c>
      <c r="C118" s="82">
        <v>2.2399999999999998</v>
      </c>
      <c r="D118" s="82">
        <v>2.2399999999999998</v>
      </c>
      <c r="E118" s="82">
        <v>2.2399999999999998</v>
      </c>
      <c r="F118" s="82">
        <v>2.23</v>
      </c>
      <c r="G118" s="82">
        <v>2.25</v>
      </c>
      <c r="H118" s="82">
        <v>2.21</v>
      </c>
      <c r="I118" s="82">
        <v>2.2300000000000004</v>
      </c>
      <c r="J118" s="82">
        <v>2.23</v>
      </c>
      <c r="K118" s="82">
        <v>2.21</v>
      </c>
      <c r="L118" s="82">
        <v>2.21</v>
      </c>
      <c r="M118" s="82">
        <v>2.2000000000000002</v>
      </c>
      <c r="N118" s="82">
        <v>2.15</v>
      </c>
      <c r="O118" s="82">
        <v>2.14</v>
      </c>
      <c r="P118" s="82">
        <v>2.15</v>
      </c>
      <c r="Q118" s="82">
        <v>2.11</v>
      </c>
      <c r="R118" s="82">
        <v>2.1199999999999997</v>
      </c>
      <c r="S118" s="93">
        <v>2.13</v>
      </c>
      <c r="T118" s="92">
        <v>2.25</v>
      </c>
      <c r="U118" s="82">
        <v>2.2200000000000002</v>
      </c>
      <c r="V118" s="82">
        <v>2.2200000000000002</v>
      </c>
      <c r="W118" s="82">
        <v>2.2200000000000002</v>
      </c>
      <c r="X118" s="82">
        <v>2.2200000000000002</v>
      </c>
      <c r="Y118" s="82">
        <v>2.2199999999999998</v>
      </c>
      <c r="Z118" s="82">
        <v>2.2200000000000002</v>
      </c>
      <c r="AA118" s="82">
        <v>2.21</v>
      </c>
      <c r="AB118" s="82">
        <v>2.21</v>
      </c>
      <c r="AC118" s="82">
        <v>2.19</v>
      </c>
      <c r="AD118" s="82">
        <v>2.1999999999999997</v>
      </c>
      <c r="AE118" s="82">
        <v>2.2200000000000002</v>
      </c>
      <c r="AF118" s="82">
        <v>2.23</v>
      </c>
      <c r="AG118" s="82">
        <v>2.1800000000000002</v>
      </c>
      <c r="AH118" s="82">
        <v>2.19</v>
      </c>
      <c r="AI118" s="82">
        <v>2.15</v>
      </c>
      <c r="AJ118" s="82">
        <v>2.16</v>
      </c>
      <c r="AK118" s="93">
        <v>2.16</v>
      </c>
    </row>
    <row r="119" spans="1:37" x14ac:dyDescent="0.25">
      <c r="A119" s="97">
        <v>1126</v>
      </c>
      <c r="B119" s="92">
        <v>2.25</v>
      </c>
      <c r="C119" s="82">
        <v>2.2399999999999998</v>
      </c>
      <c r="D119" s="82">
        <v>2.2399999999999998</v>
      </c>
      <c r="E119" s="82">
        <v>2.2399999999999998</v>
      </c>
      <c r="F119" s="82">
        <v>2.23</v>
      </c>
      <c r="G119" s="82">
        <v>2.25</v>
      </c>
      <c r="H119" s="82">
        <v>2.21</v>
      </c>
      <c r="I119" s="82">
        <v>2.2300000000000004</v>
      </c>
      <c r="J119" s="82">
        <v>2.23</v>
      </c>
      <c r="K119" s="82">
        <v>2.1999999999999997</v>
      </c>
      <c r="L119" s="82">
        <v>2.21</v>
      </c>
      <c r="M119" s="82">
        <v>2.2000000000000002</v>
      </c>
      <c r="N119" s="82">
        <v>2.15</v>
      </c>
      <c r="O119" s="82">
        <v>2.14</v>
      </c>
      <c r="P119" s="82">
        <v>2.15</v>
      </c>
      <c r="Q119" s="82">
        <v>2.11</v>
      </c>
      <c r="R119" s="82">
        <v>2.1199999999999997</v>
      </c>
      <c r="S119" s="93">
        <v>2.12</v>
      </c>
      <c r="T119" s="92">
        <v>2.25</v>
      </c>
      <c r="U119" s="82">
        <v>2.2200000000000002</v>
      </c>
      <c r="V119" s="82">
        <v>2.2200000000000002</v>
      </c>
      <c r="W119" s="82">
        <v>2.2200000000000002</v>
      </c>
      <c r="X119" s="82">
        <v>2.2200000000000002</v>
      </c>
      <c r="Y119" s="82">
        <v>2.2199999999999998</v>
      </c>
      <c r="Z119" s="82">
        <v>2.2200000000000002</v>
      </c>
      <c r="AA119" s="82">
        <v>2.21</v>
      </c>
      <c r="AB119" s="82">
        <v>2.21</v>
      </c>
      <c r="AC119" s="82">
        <v>2.19</v>
      </c>
      <c r="AD119" s="82">
        <v>2.1999999999999997</v>
      </c>
      <c r="AE119" s="82">
        <v>2.2200000000000002</v>
      </c>
      <c r="AF119" s="82">
        <v>2.23</v>
      </c>
      <c r="AG119" s="82">
        <v>2.1800000000000002</v>
      </c>
      <c r="AH119" s="82">
        <v>2.19</v>
      </c>
      <c r="AI119" s="82">
        <v>2.15</v>
      </c>
      <c r="AJ119" s="82">
        <v>2.16</v>
      </c>
      <c r="AK119" s="93">
        <v>2.16</v>
      </c>
    </row>
    <row r="120" spans="1:37" x14ac:dyDescent="0.25">
      <c r="A120" s="97">
        <v>1136</v>
      </c>
      <c r="B120" s="92">
        <v>2.25</v>
      </c>
      <c r="C120" s="82">
        <v>2.2399999999999998</v>
      </c>
      <c r="D120" s="82">
        <v>2.2399999999999998</v>
      </c>
      <c r="E120" s="82">
        <v>2.2399999999999998</v>
      </c>
      <c r="F120" s="82">
        <v>2.23</v>
      </c>
      <c r="G120" s="82">
        <v>2.25</v>
      </c>
      <c r="H120" s="82">
        <v>2.21</v>
      </c>
      <c r="I120" s="82">
        <v>2.2300000000000004</v>
      </c>
      <c r="J120" s="82">
        <v>2.23</v>
      </c>
      <c r="K120" s="82">
        <v>2.1999999999999997</v>
      </c>
      <c r="L120" s="82">
        <v>2.1999999999999997</v>
      </c>
      <c r="M120" s="82">
        <v>2.2000000000000002</v>
      </c>
      <c r="N120" s="82">
        <v>2.15</v>
      </c>
      <c r="O120" s="82">
        <v>2.14</v>
      </c>
      <c r="P120" s="82">
        <v>2.15</v>
      </c>
      <c r="Q120" s="82">
        <v>2.11</v>
      </c>
      <c r="R120" s="82">
        <v>2.1199999999999997</v>
      </c>
      <c r="S120" s="93">
        <v>2.12</v>
      </c>
      <c r="T120" s="92">
        <v>2.25</v>
      </c>
      <c r="U120" s="82">
        <v>2.2200000000000002</v>
      </c>
      <c r="V120" s="82">
        <v>2.2200000000000002</v>
      </c>
      <c r="W120" s="82">
        <v>2.2200000000000002</v>
      </c>
      <c r="X120" s="82">
        <v>2.2200000000000002</v>
      </c>
      <c r="Y120" s="82">
        <v>2.2199999999999998</v>
      </c>
      <c r="Z120" s="82">
        <v>2.2200000000000002</v>
      </c>
      <c r="AA120" s="82">
        <v>2.21</v>
      </c>
      <c r="AB120" s="82">
        <v>2.21</v>
      </c>
      <c r="AC120" s="82">
        <v>2.19</v>
      </c>
      <c r="AD120" s="82">
        <v>2.1999999999999997</v>
      </c>
      <c r="AE120" s="82">
        <v>2.2200000000000002</v>
      </c>
      <c r="AF120" s="82">
        <v>2.23</v>
      </c>
      <c r="AG120" s="82">
        <v>2.1800000000000002</v>
      </c>
      <c r="AH120" s="82">
        <v>2.19</v>
      </c>
      <c r="AI120" s="82">
        <v>2.15</v>
      </c>
      <c r="AJ120" s="82">
        <v>2.16</v>
      </c>
      <c r="AK120" s="93">
        <v>2.16</v>
      </c>
    </row>
    <row r="121" spans="1:37" x14ac:dyDescent="0.25">
      <c r="A121" s="97">
        <v>1146</v>
      </c>
      <c r="B121" s="92">
        <v>2.25</v>
      </c>
      <c r="C121" s="82">
        <v>2.2399999999999998</v>
      </c>
      <c r="D121" s="82">
        <v>2.2399999999999998</v>
      </c>
      <c r="E121" s="82">
        <v>2.2399999999999998</v>
      </c>
      <c r="F121" s="82">
        <v>2.23</v>
      </c>
      <c r="G121" s="82">
        <v>2.25</v>
      </c>
      <c r="H121" s="82">
        <v>2.21</v>
      </c>
      <c r="I121" s="82">
        <v>2.2300000000000004</v>
      </c>
      <c r="J121" s="82">
        <v>2.23</v>
      </c>
      <c r="K121" s="82">
        <v>2.1999999999999997</v>
      </c>
      <c r="L121" s="82">
        <v>2.1999999999999997</v>
      </c>
      <c r="M121" s="82">
        <v>2.2000000000000002</v>
      </c>
      <c r="N121" s="82">
        <v>2.15</v>
      </c>
      <c r="O121" s="82">
        <v>2.14</v>
      </c>
      <c r="P121" s="82">
        <v>2.15</v>
      </c>
      <c r="Q121" s="82">
        <v>2.1</v>
      </c>
      <c r="R121" s="82">
        <v>2.1199999999999997</v>
      </c>
      <c r="S121" s="93">
        <v>2.12</v>
      </c>
      <c r="T121" s="92">
        <v>2.25</v>
      </c>
      <c r="U121" s="82">
        <v>2.2200000000000002</v>
      </c>
      <c r="V121" s="82">
        <v>2.2200000000000002</v>
      </c>
      <c r="W121" s="82">
        <v>2.2200000000000002</v>
      </c>
      <c r="X121" s="82">
        <v>2.2200000000000002</v>
      </c>
      <c r="Y121" s="82">
        <v>2.2199999999999998</v>
      </c>
      <c r="Z121" s="82">
        <v>2.2200000000000002</v>
      </c>
      <c r="AA121" s="82">
        <v>2.21</v>
      </c>
      <c r="AB121" s="82">
        <v>2.21</v>
      </c>
      <c r="AC121" s="82">
        <v>2.19</v>
      </c>
      <c r="AD121" s="82">
        <v>2.1999999999999997</v>
      </c>
      <c r="AE121" s="82">
        <v>2.2200000000000002</v>
      </c>
      <c r="AF121" s="82">
        <v>2.23</v>
      </c>
      <c r="AG121" s="82">
        <v>2.1800000000000002</v>
      </c>
      <c r="AH121" s="82">
        <v>2.19</v>
      </c>
      <c r="AI121" s="82">
        <v>2.15</v>
      </c>
      <c r="AJ121" s="82">
        <v>2.16</v>
      </c>
      <c r="AK121" s="93">
        <v>2.16</v>
      </c>
    </row>
    <row r="122" spans="1:37" x14ac:dyDescent="0.25">
      <c r="A122" s="97">
        <v>1156</v>
      </c>
      <c r="B122" s="92">
        <v>2.25</v>
      </c>
      <c r="C122" s="82">
        <v>2.2399999999999998</v>
      </c>
      <c r="D122" s="82">
        <v>2.2399999999999998</v>
      </c>
      <c r="E122" s="82">
        <v>2.2399999999999998</v>
      </c>
      <c r="F122" s="82">
        <v>2.23</v>
      </c>
      <c r="G122" s="82">
        <v>2.25</v>
      </c>
      <c r="H122" s="82">
        <v>2.21</v>
      </c>
      <c r="I122" s="82">
        <v>2.2300000000000004</v>
      </c>
      <c r="J122" s="82">
        <v>2.23</v>
      </c>
      <c r="K122" s="82">
        <v>2.1999999999999997</v>
      </c>
      <c r="L122" s="82">
        <v>2.1999999999999997</v>
      </c>
      <c r="M122" s="82">
        <v>2.2000000000000002</v>
      </c>
      <c r="N122" s="82">
        <v>2.15</v>
      </c>
      <c r="O122" s="82">
        <v>2.14</v>
      </c>
      <c r="P122" s="82">
        <v>2.14</v>
      </c>
      <c r="Q122" s="82">
        <v>2.1</v>
      </c>
      <c r="R122" s="82">
        <v>2.1199999999999997</v>
      </c>
      <c r="S122" s="93">
        <v>2.12</v>
      </c>
      <c r="T122" s="92">
        <v>2.25</v>
      </c>
      <c r="U122" s="82">
        <v>2.2200000000000002</v>
      </c>
      <c r="V122" s="82">
        <v>2.2200000000000002</v>
      </c>
      <c r="W122" s="82">
        <v>2.2200000000000002</v>
      </c>
      <c r="X122" s="82">
        <v>2.2200000000000002</v>
      </c>
      <c r="Y122" s="82">
        <v>2.2199999999999998</v>
      </c>
      <c r="Z122" s="82">
        <v>2.2200000000000002</v>
      </c>
      <c r="AA122" s="82">
        <v>2.21</v>
      </c>
      <c r="AB122" s="82">
        <v>2.21</v>
      </c>
      <c r="AC122" s="82">
        <v>2.19</v>
      </c>
      <c r="AD122" s="82">
        <v>2.1999999999999997</v>
      </c>
      <c r="AE122" s="82">
        <v>2.2200000000000002</v>
      </c>
      <c r="AF122" s="82">
        <v>2.23</v>
      </c>
      <c r="AG122" s="82">
        <v>2.1800000000000002</v>
      </c>
      <c r="AH122" s="82">
        <v>2.19</v>
      </c>
      <c r="AI122" s="82">
        <v>2.14</v>
      </c>
      <c r="AJ122" s="82">
        <v>2.15</v>
      </c>
      <c r="AK122" s="93">
        <v>2.16</v>
      </c>
    </row>
    <row r="123" spans="1:37" x14ac:dyDescent="0.25">
      <c r="A123" s="97">
        <v>1166</v>
      </c>
      <c r="B123" s="92">
        <v>2.25</v>
      </c>
      <c r="C123" s="82">
        <v>2.2399999999999998</v>
      </c>
      <c r="D123" s="82">
        <v>2.2399999999999998</v>
      </c>
      <c r="E123" s="82">
        <v>2.2399999999999998</v>
      </c>
      <c r="F123" s="82">
        <v>2.23</v>
      </c>
      <c r="G123" s="82">
        <v>2.25</v>
      </c>
      <c r="H123" s="82">
        <v>2.21</v>
      </c>
      <c r="I123" s="82">
        <v>2.2300000000000004</v>
      </c>
      <c r="J123" s="82">
        <v>2.23</v>
      </c>
      <c r="K123" s="82">
        <v>2.1999999999999997</v>
      </c>
      <c r="L123" s="82">
        <v>2.1999999999999997</v>
      </c>
      <c r="M123" s="82">
        <v>2.2000000000000002</v>
      </c>
      <c r="N123" s="82">
        <v>2.15</v>
      </c>
      <c r="O123" s="82">
        <v>2.14</v>
      </c>
      <c r="P123" s="82">
        <v>2.14</v>
      </c>
      <c r="Q123" s="82">
        <v>2.1</v>
      </c>
      <c r="R123" s="82">
        <v>2.11</v>
      </c>
      <c r="S123" s="93">
        <v>2.12</v>
      </c>
      <c r="T123" s="92">
        <v>2.25</v>
      </c>
      <c r="U123" s="82">
        <v>2.2200000000000002</v>
      </c>
      <c r="V123" s="82">
        <v>2.2200000000000002</v>
      </c>
      <c r="W123" s="82">
        <v>2.2200000000000002</v>
      </c>
      <c r="X123" s="82">
        <v>2.2200000000000002</v>
      </c>
      <c r="Y123" s="82">
        <v>2.2199999999999998</v>
      </c>
      <c r="Z123" s="82">
        <v>2.2200000000000002</v>
      </c>
      <c r="AA123" s="82">
        <v>2.21</v>
      </c>
      <c r="AB123" s="82">
        <v>2.21</v>
      </c>
      <c r="AC123" s="82">
        <v>2.19</v>
      </c>
      <c r="AD123" s="82">
        <v>2.1999999999999997</v>
      </c>
      <c r="AE123" s="82">
        <v>2.2200000000000002</v>
      </c>
      <c r="AF123" s="82">
        <v>2.23</v>
      </c>
      <c r="AG123" s="82">
        <v>2.1800000000000002</v>
      </c>
      <c r="AH123" s="82">
        <v>2.19</v>
      </c>
      <c r="AI123" s="82">
        <v>2.14</v>
      </c>
      <c r="AJ123" s="82">
        <v>2.15</v>
      </c>
      <c r="AK123" s="93">
        <v>2.16</v>
      </c>
    </row>
    <row r="124" spans="1:37" x14ac:dyDescent="0.25">
      <c r="A124" s="97">
        <v>1176</v>
      </c>
      <c r="B124" s="92">
        <v>2.25</v>
      </c>
      <c r="C124" s="82">
        <v>2.2399999999999998</v>
      </c>
      <c r="D124" s="82">
        <v>2.2399999999999998</v>
      </c>
      <c r="E124" s="82">
        <v>2.2399999999999998</v>
      </c>
      <c r="F124" s="82">
        <v>2.23</v>
      </c>
      <c r="G124" s="82">
        <v>2.25</v>
      </c>
      <c r="H124" s="82">
        <v>2.21</v>
      </c>
      <c r="I124" s="82">
        <v>2.2300000000000004</v>
      </c>
      <c r="J124" s="82">
        <v>2.23</v>
      </c>
      <c r="K124" s="82">
        <v>2.1999999999999997</v>
      </c>
      <c r="L124" s="82">
        <v>2.1999999999999997</v>
      </c>
      <c r="M124" s="82">
        <v>2.2000000000000002</v>
      </c>
      <c r="N124" s="82">
        <v>2.15</v>
      </c>
      <c r="O124" s="82">
        <v>2.14</v>
      </c>
      <c r="P124" s="82">
        <v>2.14</v>
      </c>
      <c r="Q124" s="82">
        <v>2.1</v>
      </c>
      <c r="R124" s="82">
        <v>2.11</v>
      </c>
      <c r="S124" s="93">
        <v>2.12</v>
      </c>
      <c r="T124" s="92">
        <v>2.25</v>
      </c>
      <c r="U124" s="82">
        <v>2.2200000000000002</v>
      </c>
      <c r="V124" s="82">
        <v>2.2200000000000002</v>
      </c>
      <c r="W124" s="82">
        <v>2.2200000000000002</v>
      </c>
      <c r="X124" s="82">
        <v>2.2200000000000002</v>
      </c>
      <c r="Y124" s="82">
        <v>2.2199999999999998</v>
      </c>
      <c r="Z124" s="82">
        <v>2.2200000000000002</v>
      </c>
      <c r="AA124" s="82">
        <v>2.21</v>
      </c>
      <c r="AB124" s="82">
        <v>2.21</v>
      </c>
      <c r="AC124" s="82">
        <v>2.19</v>
      </c>
      <c r="AD124" s="82">
        <v>2.1999999999999997</v>
      </c>
      <c r="AE124" s="82">
        <v>2.2200000000000002</v>
      </c>
      <c r="AF124" s="82">
        <v>2.23</v>
      </c>
      <c r="AG124" s="82">
        <v>2.1700000000000004</v>
      </c>
      <c r="AH124" s="82">
        <v>2.19</v>
      </c>
      <c r="AI124" s="82">
        <v>2.14</v>
      </c>
      <c r="AJ124" s="82">
        <v>2.15</v>
      </c>
      <c r="AK124" s="93">
        <v>2.16</v>
      </c>
    </row>
    <row r="125" spans="1:37" x14ac:dyDescent="0.25">
      <c r="A125" s="97">
        <v>1186</v>
      </c>
      <c r="B125" s="92">
        <v>2.25</v>
      </c>
      <c r="C125" s="82">
        <v>2.2399999999999998</v>
      </c>
      <c r="D125" s="82">
        <v>2.2399999999999998</v>
      </c>
      <c r="E125" s="82">
        <v>2.23</v>
      </c>
      <c r="F125" s="82">
        <v>2.23</v>
      </c>
      <c r="G125" s="82">
        <v>2.25</v>
      </c>
      <c r="H125" s="82">
        <v>2.21</v>
      </c>
      <c r="I125" s="82">
        <v>2.2300000000000004</v>
      </c>
      <c r="J125" s="82">
        <v>2.23</v>
      </c>
      <c r="K125" s="82">
        <v>2.1999999999999997</v>
      </c>
      <c r="L125" s="82">
        <v>2.1999999999999997</v>
      </c>
      <c r="M125" s="82">
        <v>2.2000000000000002</v>
      </c>
      <c r="N125" s="82">
        <v>2.15</v>
      </c>
      <c r="O125" s="82">
        <v>2.14</v>
      </c>
      <c r="P125" s="82">
        <v>2.14</v>
      </c>
      <c r="Q125" s="82">
        <v>2.1</v>
      </c>
      <c r="R125" s="82">
        <v>2.11</v>
      </c>
      <c r="S125" s="93">
        <v>2.12</v>
      </c>
      <c r="T125" s="92">
        <v>2.25</v>
      </c>
      <c r="U125" s="82">
        <v>2.2200000000000002</v>
      </c>
      <c r="V125" s="82">
        <v>2.2200000000000002</v>
      </c>
      <c r="W125" s="82">
        <v>2.2200000000000002</v>
      </c>
      <c r="X125" s="82">
        <v>2.2200000000000002</v>
      </c>
      <c r="Y125" s="82">
        <v>2.2199999999999998</v>
      </c>
      <c r="Z125" s="82">
        <v>2.2200000000000002</v>
      </c>
      <c r="AA125" s="82">
        <v>2.21</v>
      </c>
      <c r="AB125" s="82">
        <v>2.21</v>
      </c>
      <c r="AC125" s="82">
        <v>2.19</v>
      </c>
      <c r="AD125" s="82">
        <v>2.19</v>
      </c>
      <c r="AE125" s="82">
        <v>2.2200000000000002</v>
      </c>
      <c r="AF125" s="82">
        <v>2.2200000000000002</v>
      </c>
      <c r="AG125" s="82">
        <v>2.1700000000000004</v>
      </c>
      <c r="AH125" s="82">
        <v>2.19</v>
      </c>
      <c r="AI125" s="82">
        <v>2.14</v>
      </c>
      <c r="AJ125" s="82">
        <v>2.15</v>
      </c>
      <c r="AK125" s="93">
        <v>2.15</v>
      </c>
    </row>
    <row r="126" spans="1:37" x14ac:dyDescent="0.25">
      <c r="A126" s="97">
        <v>1197</v>
      </c>
      <c r="B126" s="92">
        <v>2.25</v>
      </c>
      <c r="C126" s="82">
        <v>2.2399999999999998</v>
      </c>
      <c r="D126" s="82">
        <v>2.2399999999999998</v>
      </c>
      <c r="E126" s="82">
        <v>2.23</v>
      </c>
      <c r="F126" s="82">
        <v>2.23</v>
      </c>
      <c r="G126" s="82">
        <v>2.25</v>
      </c>
      <c r="H126" s="82">
        <v>2.21</v>
      </c>
      <c r="I126" s="82">
        <v>2.2300000000000004</v>
      </c>
      <c r="J126" s="82">
        <v>2.2200000000000002</v>
      </c>
      <c r="K126" s="82">
        <v>2.1999999999999997</v>
      </c>
      <c r="L126" s="82">
        <v>2.1999999999999997</v>
      </c>
      <c r="M126" s="82">
        <v>2.2000000000000002</v>
      </c>
      <c r="N126" s="82">
        <v>2.15</v>
      </c>
      <c r="O126" s="82">
        <v>2.13</v>
      </c>
      <c r="P126" s="82">
        <v>2.14</v>
      </c>
      <c r="Q126" s="82">
        <v>2.1</v>
      </c>
      <c r="R126" s="82">
        <v>2.11</v>
      </c>
      <c r="S126" s="93">
        <v>2.12</v>
      </c>
      <c r="T126" s="92">
        <v>2.25</v>
      </c>
      <c r="U126" s="82">
        <v>2.2200000000000002</v>
      </c>
      <c r="V126" s="82">
        <v>2.2200000000000002</v>
      </c>
      <c r="W126" s="82">
        <v>2.2200000000000002</v>
      </c>
      <c r="X126" s="82">
        <v>2.2200000000000002</v>
      </c>
      <c r="Y126" s="82">
        <v>2.2199999999999998</v>
      </c>
      <c r="Z126" s="82">
        <v>2.2200000000000002</v>
      </c>
      <c r="AA126" s="82">
        <v>2.21</v>
      </c>
      <c r="AB126" s="82">
        <v>2.21</v>
      </c>
      <c r="AC126" s="82">
        <v>2.19</v>
      </c>
      <c r="AD126" s="82">
        <v>2.19</v>
      </c>
      <c r="AE126" s="82">
        <v>2.21</v>
      </c>
      <c r="AF126" s="82">
        <v>2.2200000000000002</v>
      </c>
      <c r="AG126" s="82">
        <v>2.1700000000000004</v>
      </c>
      <c r="AH126" s="82">
        <v>2.19</v>
      </c>
      <c r="AI126" s="82">
        <v>2.14</v>
      </c>
      <c r="AJ126" s="82">
        <v>2.15</v>
      </c>
      <c r="AK126" s="93">
        <v>2.15</v>
      </c>
    </row>
    <row r="127" spans="1:37" x14ac:dyDescent="0.25">
      <c r="A127" s="97">
        <v>1207</v>
      </c>
      <c r="B127" s="92">
        <v>2.25</v>
      </c>
      <c r="C127" s="82">
        <v>2.2399999999999998</v>
      </c>
      <c r="D127" s="82">
        <v>2.2399999999999998</v>
      </c>
      <c r="E127" s="82">
        <v>2.23</v>
      </c>
      <c r="F127" s="82">
        <v>2.23</v>
      </c>
      <c r="G127" s="82">
        <v>2.25</v>
      </c>
      <c r="H127" s="82">
        <v>2.21</v>
      </c>
      <c r="I127" s="82">
        <v>2.2300000000000004</v>
      </c>
      <c r="J127" s="82">
        <v>2.2200000000000002</v>
      </c>
      <c r="K127" s="82">
        <v>2.1999999999999997</v>
      </c>
      <c r="L127" s="82">
        <v>2.1999999999999997</v>
      </c>
      <c r="M127" s="82">
        <v>2.2000000000000002</v>
      </c>
      <c r="N127" s="82">
        <v>2.15</v>
      </c>
      <c r="O127" s="82">
        <v>2.13</v>
      </c>
      <c r="P127" s="82">
        <v>2.14</v>
      </c>
      <c r="Q127" s="82">
        <v>2.1</v>
      </c>
      <c r="R127" s="82">
        <v>2.11</v>
      </c>
      <c r="S127" s="93">
        <v>2.11</v>
      </c>
      <c r="T127" s="92">
        <v>2.25</v>
      </c>
      <c r="U127" s="82">
        <v>2.2200000000000002</v>
      </c>
      <c r="V127" s="82">
        <v>2.2200000000000002</v>
      </c>
      <c r="W127" s="82">
        <v>2.2200000000000002</v>
      </c>
      <c r="X127" s="82">
        <v>2.2200000000000002</v>
      </c>
      <c r="Y127" s="82">
        <v>2.2199999999999998</v>
      </c>
      <c r="Z127" s="82">
        <v>2.2200000000000002</v>
      </c>
      <c r="AA127" s="82">
        <v>2.21</v>
      </c>
      <c r="AB127" s="82">
        <v>2.21</v>
      </c>
      <c r="AC127" s="82">
        <v>2.19</v>
      </c>
      <c r="AD127" s="82">
        <v>2.19</v>
      </c>
      <c r="AE127" s="82">
        <v>2.21</v>
      </c>
      <c r="AF127" s="82">
        <v>2.2200000000000002</v>
      </c>
      <c r="AG127" s="82">
        <v>2.1700000000000004</v>
      </c>
      <c r="AH127" s="82">
        <v>2.19</v>
      </c>
      <c r="AI127" s="82">
        <v>2.14</v>
      </c>
      <c r="AJ127" s="82">
        <v>2.15</v>
      </c>
      <c r="AK127" s="93">
        <v>2.15</v>
      </c>
    </row>
    <row r="128" spans="1:37" x14ac:dyDescent="0.25">
      <c r="A128" s="97">
        <v>1217</v>
      </c>
      <c r="B128" s="92">
        <v>2.25</v>
      </c>
      <c r="C128" s="82">
        <v>2.2399999999999998</v>
      </c>
      <c r="D128" s="82">
        <v>2.2399999999999998</v>
      </c>
      <c r="E128" s="82">
        <v>2.23</v>
      </c>
      <c r="F128" s="82">
        <v>2.23</v>
      </c>
      <c r="G128" s="82">
        <v>2.25</v>
      </c>
      <c r="H128" s="82">
        <v>2.21</v>
      </c>
      <c r="I128" s="82">
        <v>2.2200000000000002</v>
      </c>
      <c r="J128" s="82">
        <v>2.2200000000000002</v>
      </c>
      <c r="K128" s="82">
        <v>2.1999999999999997</v>
      </c>
      <c r="L128" s="82">
        <v>2.1999999999999997</v>
      </c>
      <c r="M128" s="82">
        <v>2.2000000000000002</v>
      </c>
      <c r="N128" s="82">
        <v>2.14</v>
      </c>
      <c r="O128" s="82">
        <v>2.13</v>
      </c>
      <c r="P128" s="82">
        <v>2.14</v>
      </c>
      <c r="Q128" s="82">
        <v>2.1</v>
      </c>
      <c r="R128" s="82">
        <v>2.11</v>
      </c>
      <c r="S128" s="93">
        <v>2.11</v>
      </c>
      <c r="T128" s="92">
        <v>2.25</v>
      </c>
      <c r="U128" s="82">
        <v>2.2200000000000002</v>
      </c>
      <c r="V128" s="82">
        <v>2.2200000000000002</v>
      </c>
      <c r="W128" s="82">
        <v>2.2200000000000002</v>
      </c>
      <c r="X128" s="82">
        <v>2.2200000000000002</v>
      </c>
      <c r="Y128" s="82">
        <v>2.2199999999999998</v>
      </c>
      <c r="Z128" s="82">
        <v>2.2200000000000002</v>
      </c>
      <c r="AA128" s="82">
        <v>2.2000000000000002</v>
      </c>
      <c r="AB128" s="82">
        <v>2.21</v>
      </c>
      <c r="AC128" s="82">
        <v>2.19</v>
      </c>
      <c r="AD128" s="82">
        <v>2.19</v>
      </c>
      <c r="AE128" s="82">
        <v>2.21</v>
      </c>
      <c r="AF128" s="82">
        <v>2.2200000000000002</v>
      </c>
      <c r="AG128" s="82">
        <v>2.1700000000000004</v>
      </c>
      <c r="AH128" s="82">
        <v>2.1799999999999997</v>
      </c>
      <c r="AI128" s="82">
        <v>2.14</v>
      </c>
      <c r="AJ128" s="82">
        <v>2.15</v>
      </c>
      <c r="AK128" s="93">
        <v>2.15</v>
      </c>
    </row>
    <row r="129" spans="1:37" x14ac:dyDescent="0.25">
      <c r="A129" s="97">
        <v>1227</v>
      </c>
      <c r="B129" s="92">
        <v>2.25</v>
      </c>
      <c r="C129" s="82">
        <v>2.2399999999999998</v>
      </c>
      <c r="D129" s="82">
        <v>2.2399999999999998</v>
      </c>
      <c r="E129" s="82">
        <v>2.23</v>
      </c>
      <c r="F129" s="82">
        <v>2.23</v>
      </c>
      <c r="G129" s="82">
        <v>2.25</v>
      </c>
      <c r="H129" s="82">
        <v>2.2000000000000002</v>
      </c>
      <c r="I129" s="82">
        <v>2.2200000000000002</v>
      </c>
      <c r="J129" s="82">
        <v>2.2200000000000002</v>
      </c>
      <c r="K129" s="82">
        <v>2.1999999999999997</v>
      </c>
      <c r="L129" s="82">
        <v>2.1999999999999997</v>
      </c>
      <c r="M129" s="82">
        <v>2.2000000000000002</v>
      </c>
      <c r="N129" s="82">
        <v>2.14</v>
      </c>
      <c r="O129" s="82">
        <v>2.13</v>
      </c>
      <c r="P129" s="82">
        <v>2.14</v>
      </c>
      <c r="Q129" s="82">
        <v>2.1</v>
      </c>
      <c r="R129" s="82">
        <v>2.11</v>
      </c>
      <c r="S129" s="93">
        <v>2.11</v>
      </c>
      <c r="T129" s="92">
        <v>2.25</v>
      </c>
      <c r="U129" s="82">
        <v>2.2200000000000002</v>
      </c>
      <c r="V129" s="82">
        <v>2.2200000000000002</v>
      </c>
      <c r="W129" s="82">
        <v>2.2200000000000002</v>
      </c>
      <c r="X129" s="82">
        <v>2.2200000000000002</v>
      </c>
      <c r="Y129" s="82">
        <v>2.2199999999999998</v>
      </c>
      <c r="Z129" s="82">
        <v>2.2200000000000002</v>
      </c>
      <c r="AA129" s="82">
        <v>2.2000000000000002</v>
      </c>
      <c r="AB129" s="82">
        <v>2.21</v>
      </c>
      <c r="AC129" s="82">
        <v>2.19</v>
      </c>
      <c r="AD129" s="82">
        <v>2.19</v>
      </c>
      <c r="AE129" s="82">
        <v>2.21</v>
      </c>
      <c r="AF129" s="82">
        <v>2.2200000000000002</v>
      </c>
      <c r="AG129" s="82">
        <v>2.1700000000000004</v>
      </c>
      <c r="AH129" s="82">
        <v>2.1799999999999997</v>
      </c>
      <c r="AI129" s="82">
        <v>2.14</v>
      </c>
      <c r="AJ129" s="82">
        <v>2.15</v>
      </c>
      <c r="AK129" s="93">
        <v>2.15</v>
      </c>
    </row>
    <row r="130" spans="1:37" x14ac:dyDescent="0.25">
      <c r="A130" s="97">
        <v>1237</v>
      </c>
      <c r="B130" s="92">
        <v>2.25</v>
      </c>
      <c r="C130" s="82">
        <v>2.2399999999999998</v>
      </c>
      <c r="D130" s="82">
        <v>2.2399999999999998</v>
      </c>
      <c r="E130" s="82">
        <v>2.23</v>
      </c>
      <c r="F130" s="82">
        <v>2.23</v>
      </c>
      <c r="G130" s="82">
        <v>2.25</v>
      </c>
      <c r="H130" s="82">
        <v>2.2000000000000002</v>
      </c>
      <c r="I130" s="82">
        <v>2.2200000000000002</v>
      </c>
      <c r="J130" s="82">
        <v>2.2200000000000002</v>
      </c>
      <c r="K130" s="82">
        <v>2.1999999999999997</v>
      </c>
      <c r="L130" s="82">
        <v>2.1999999999999997</v>
      </c>
      <c r="M130" s="82">
        <v>2.2000000000000002</v>
      </c>
      <c r="N130" s="82">
        <v>2.14</v>
      </c>
      <c r="O130" s="82">
        <v>2.13</v>
      </c>
      <c r="P130" s="82">
        <v>2.14</v>
      </c>
      <c r="Q130" s="82">
        <v>2.09</v>
      </c>
      <c r="R130" s="82">
        <v>2.11</v>
      </c>
      <c r="S130" s="93">
        <v>2.11</v>
      </c>
      <c r="T130" s="92">
        <v>2.25</v>
      </c>
      <c r="U130" s="82">
        <v>2.2200000000000002</v>
      </c>
      <c r="V130" s="82">
        <v>2.2200000000000002</v>
      </c>
      <c r="W130" s="82">
        <v>2.2200000000000002</v>
      </c>
      <c r="X130" s="82">
        <v>2.2200000000000002</v>
      </c>
      <c r="Y130" s="82">
        <v>2.2199999999999998</v>
      </c>
      <c r="Z130" s="82">
        <v>2.2200000000000002</v>
      </c>
      <c r="AA130" s="82">
        <v>2.2000000000000002</v>
      </c>
      <c r="AB130" s="82">
        <v>2.21</v>
      </c>
      <c r="AC130" s="82">
        <v>2.19</v>
      </c>
      <c r="AD130" s="82">
        <v>2.19</v>
      </c>
      <c r="AE130" s="82">
        <v>2.21</v>
      </c>
      <c r="AF130" s="82">
        <v>2.2200000000000002</v>
      </c>
      <c r="AG130" s="82">
        <v>2.1700000000000004</v>
      </c>
      <c r="AH130" s="82">
        <v>2.1799999999999997</v>
      </c>
      <c r="AI130" s="82">
        <v>2.13</v>
      </c>
      <c r="AJ130" s="82">
        <v>2.15</v>
      </c>
      <c r="AK130" s="93">
        <v>2.15</v>
      </c>
    </row>
    <row r="131" spans="1:37" x14ac:dyDescent="0.25">
      <c r="A131" s="97">
        <v>1247</v>
      </c>
      <c r="B131" s="92">
        <v>2.25</v>
      </c>
      <c r="C131" s="82">
        <v>2.23</v>
      </c>
      <c r="D131" s="82">
        <v>2.2399999999999998</v>
      </c>
      <c r="E131" s="82">
        <v>2.23</v>
      </c>
      <c r="F131" s="82">
        <v>2.23</v>
      </c>
      <c r="G131" s="82">
        <v>2.25</v>
      </c>
      <c r="H131" s="82">
        <v>2.2000000000000002</v>
      </c>
      <c r="I131" s="82">
        <v>2.2200000000000002</v>
      </c>
      <c r="J131" s="82">
        <v>2.2200000000000002</v>
      </c>
      <c r="K131" s="82">
        <v>2.1999999999999997</v>
      </c>
      <c r="L131" s="82">
        <v>2.1999999999999997</v>
      </c>
      <c r="M131" s="82">
        <v>2.2000000000000002</v>
      </c>
      <c r="N131" s="82">
        <v>2.14</v>
      </c>
      <c r="O131" s="82">
        <v>2.13</v>
      </c>
      <c r="P131" s="82">
        <v>2.14</v>
      </c>
      <c r="Q131" s="82">
        <v>2.09</v>
      </c>
      <c r="R131" s="82">
        <v>2.0999999999999996</v>
      </c>
      <c r="S131" s="93">
        <v>2.11</v>
      </c>
      <c r="T131" s="92">
        <v>2.25</v>
      </c>
      <c r="U131" s="82">
        <v>2.2200000000000002</v>
      </c>
      <c r="V131" s="82">
        <v>2.2200000000000002</v>
      </c>
      <c r="W131" s="82">
        <v>2.2200000000000002</v>
      </c>
      <c r="X131" s="82">
        <v>2.2200000000000002</v>
      </c>
      <c r="Y131" s="82">
        <v>2.2199999999999998</v>
      </c>
      <c r="Z131" s="82">
        <v>2.2200000000000002</v>
      </c>
      <c r="AA131" s="82">
        <v>2.2000000000000002</v>
      </c>
      <c r="AB131" s="82">
        <v>2.21</v>
      </c>
      <c r="AC131" s="82">
        <v>2.19</v>
      </c>
      <c r="AD131" s="82">
        <v>2.19</v>
      </c>
      <c r="AE131" s="82">
        <v>2.21</v>
      </c>
      <c r="AF131" s="82">
        <v>2.2200000000000002</v>
      </c>
      <c r="AG131" s="82">
        <v>2.1700000000000004</v>
      </c>
      <c r="AH131" s="82">
        <v>2.1799999999999997</v>
      </c>
      <c r="AI131" s="82">
        <v>2.13</v>
      </c>
      <c r="AJ131" s="82">
        <v>2.14</v>
      </c>
      <c r="AK131" s="93">
        <v>2.14</v>
      </c>
    </row>
    <row r="132" spans="1:37" x14ac:dyDescent="0.25">
      <c r="A132" s="97">
        <v>1257</v>
      </c>
      <c r="B132" s="92">
        <v>2.25</v>
      </c>
      <c r="C132" s="82">
        <v>2.23</v>
      </c>
      <c r="D132" s="82">
        <v>2.2399999999999998</v>
      </c>
      <c r="E132" s="82">
        <v>2.23</v>
      </c>
      <c r="F132" s="82">
        <v>2.23</v>
      </c>
      <c r="G132" s="82">
        <v>2.25</v>
      </c>
      <c r="H132" s="82">
        <v>2.2000000000000002</v>
      </c>
      <c r="I132" s="82">
        <v>2.2200000000000002</v>
      </c>
      <c r="J132" s="82">
        <v>2.2200000000000002</v>
      </c>
      <c r="K132" s="82">
        <v>2.1999999999999997</v>
      </c>
      <c r="L132" s="82">
        <v>2.1999999999999997</v>
      </c>
      <c r="M132" s="82">
        <v>2.2000000000000002</v>
      </c>
      <c r="N132" s="82">
        <v>2.14</v>
      </c>
      <c r="O132" s="82">
        <v>2.13</v>
      </c>
      <c r="P132" s="82">
        <v>2.14</v>
      </c>
      <c r="Q132" s="82">
        <v>2.09</v>
      </c>
      <c r="R132" s="82">
        <v>2.0999999999999996</v>
      </c>
      <c r="S132" s="93">
        <v>2.11</v>
      </c>
      <c r="T132" s="92">
        <v>2.25</v>
      </c>
      <c r="U132" s="82">
        <v>2.2200000000000002</v>
      </c>
      <c r="V132" s="82">
        <v>2.2200000000000002</v>
      </c>
      <c r="W132" s="82">
        <v>2.2200000000000002</v>
      </c>
      <c r="X132" s="82">
        <v>2.2200000000000002</v>
      </c>
      <c r="Y132" s="82">
        <v>2.2199999999999998</v>
      </c>
      <c r="Z132" s="82">
        <v>2.2200000000000002</v>
      </c>
      <c r="AA132" s="82">
        <v>2.2000000000000002</v>
      </c>
      <c r="AB132" s="82">
        <v>2.21</v>
      </c>
      <c r="AC132" s="82">
        <v>2.19</v>
      </c>
      <c r="AD132" s="82">
        <v>2.19</v>
      </c>
      <c r="AE132" s="82">
        <v>2.21</v>
      </c>
      <c r="AF132" s="82">
        <v>2.2200000000000002</v>
      </c>
      <c r="AG132" s="82">
        <v>2.1700000000000004</v>
      </c>
      <c r="AH132" s="82">
        <v>2.1799999999999997</v>
      </c>
      <c r="AI132" s="82">
        <v>2.13</v>
      </c>
      <c r="AJ132" s="82">
        <v>2.14</v>
      </c>
      <c r="AK132" s="93">
        <v>2.14</v>
      </c>
    </row>
    <row r="133" spans="1:37" x14ac:dyDescent="0.25">
      <c r="A133" s="97">
        <v>1268</v>
      </c>
      <c r="B133" s="92">
        <v>2.25</v>
      </c>
      <c r="C133" s="82">
        <v>2.23</v>
      </c>
      <c r="D133" s="82">
        <v>2.2399999999999998</v>
      </c>
      <c r="E133" s="82">
        <v>2.23</v>
      </c>
      <c r="F133" s="82">
        <v>2.23</v>
      </c>
      <c r="G133" s="82">
        <v>2.25</v>
      </c>
      <c r="H133" s="82">
        <v>2.2000000000000002</v>
      </c>
      <c r="I133" s="82">
        <v>2.2200000000000002</v>
      </c>
      <c r="J133" s="82">
        <v>2.2200000000000002</v>
      </c>
      <c r="K133" s="82">
        <v>2.19</v>
      </c>
      <c r="L133" s="82">
        <v>2.1999999999999997</v>
      </c>
      <c r="M133" s="82">
        <v>2.19</v>
      </c>
      <c r="N133" s="82">
        <v>2.14</v>
      </c>
      <c r="O133" s="82">
        <v>2.13</v>
      </c>
      <c r="P133" s="82">
        <v>2.13</v>
      </c>
      <c r="Q133" s="82">
        <v>2.09</v>
      </c>
      <c r="R133" s="82">
        <v>2.0999999999999996</v>
      </c>
      <c r="S133" s="93">
        <v>2.11</v>
      </c>
      <c r="T133" s="92">
        <v>2.25</v>
      </c>
      <c r="U133" s="82">
        <v>2.2200000000000002</v>
      </c>
      <c r="V133" s="82">
        <v>2.2200000000000002</v>
      </c>
      <c r="W133" s="82">
        <v>2.2200000000000002</v>
      </c>
      <c r="X133" s="82">
        <v>2.2200000000000002</v>
      </c>
      <c r="Y133" s="82">
        <v>2.2199999999999998</v>
      </c>
      <c r="Z133" s="82">
        <v>2.2200000000000002</v>
      </c>
      <c r="AA133" s="82">
        <v>2.2000000000000002</v>
      </c>
      <c r="AB133" s="82">
        <v>2.21</v>
      </c>
      <c r="AC133" s="82">
        <v>2.19</v>
      </c>
      <c r="AD133" s="82">
        <v>2.19</v>
      </c>
      <c r="AE133" s="82">
        <v>2.21</v>
      </c>
      <c r="AF133" s="82">
        <v>2.2200000000000002</v>
      </c>
      <c r="AG133" s="82">
        <v>2.1700000000000004</v>
      </c>
      <c r="AH133" s="82">
        <v>2.1799999999999997</v>
      </c>
      <c r="AI133" s="82">
        <v>2.13</v>
      </c>
      <c r="AJ133" s="82">
        <v>2.14</v>
      </c>
      <c r="AK133" s="93">
        <v>2.14</v>
      </c>
    </row>
    <row r="134" spans="1:37" x14ac:dyDescent="0.25">
      <c r="A134" s="97">
        <v>1278</v>
      </c>
      <c r="B134" s="92">
        <v>2.25</v>
      </c>
      <c r="C134" s="82">
        <v>2.23</v>
      </c>
      <c r="D134" s="82">
        <v>2.2399999999999998</v>
      </c>
      <c r="E134" s="82">
        <v>2.23</v>
      </c>
      <c r="F134" s="82">
        <v>2.23</v>
      </c>
      <c r="G134" s="82">
        <v>2.2400000000000002</v>
      </c>
      <c r="H134" s="82">
        <v>2.2000000000000002</v>
      </c>
      <c r="I134" s="82">
        <v>2.2200000000000002</v>
      </c>
      <c r="J134" s="82">
        <v>2.2200000000000002</v>
      </c>
      <c r="K134" s="82">
        <v>2.19</v>
      </c>
      <c r="L134" s="82">
        <v>2.19</v>
      </c>
      <c r="M134" s="82">
        <v>2.19</v>
      </c>
      <c r="N134" s="82">
        <v>2.14</v>
      </c>
      <c r="O134" s="82">
        <v>2.13</v>
      </c>
      <c r="P134" s="82">
        <v>2.13</v>
      </c>
      <c r="Q134" s="82">
        <v>2.09</v>
      </c>
      <c r="R134" s="82">
        <v>2.0999999999999996</v>
      </c>
      <c r="S134" s="93">
        <v>2.11</v>
      </c>
      <c r="T134" s="92">
        <v>2.25</v>
      </c>
      <c r="U134" s="82">
        <v>2.2200000000000002</v>
      </c>
      <c r="V134" s="82">
        <v>2.2200000000000002</v>
      </c>
      <c r="W134" s="82">
        <v>2.2200000000000002</v>
      </c>
      <c r="X134" s="82">
        <v>2.2200000000000002</v>
      </c>
      <c r="Y134" s="82">
        <v>2.2199999999999998</v>
      </c>
      <c r="Z134" s="82">
        <v>2.2200000000000002</v>
      </c>
      <c r="AA134" s="82">
        <v>2.2000000000000002</v>
      </c>
      <c r="AB134" s="82">
        <v>2.21</v>
      </c>
      <c r="AC134" s="82">
        <v>2.19</v>
      </c>
      <c r="AD134" s="82">
        <v>2.19</v>
      </c>
      <c r="AE134" s="82">
        <v>2.21</v>
      </c>
      <c r="AF134" s="82">
        <v>2.2200000000000002</v>
      </c>
      <c r="AG134" s="82">
        <v>2.1700000000000004</v>
      </c>
      <c r="AH134" s="82">
        <v>2.1799999999999997</v>
      </c>
      <c r="AI134" s="82">
        <v>2.13</v>
      </c>
      <c r="AJ134" s="82">
        <v>2.14</v>
      </c>
      <c r="AK134" s="93">
        <v>2.14</v>
      </c>
    </row>
    <row r="135" spans="1:37" x14ac:dyDescent="0.25">
      <c r="A135" s="97">
        <v>1288</v>
      </c>
      <c r="B135" s="92">
        <v>2.25</v>
      </c>
      <c r="C135" s="82">
        <v>2.23</v>
      </c>
      <c r="D135" s="82">
        <v>2.2399999999999998</v>
      </c>
      <c r="E135" s="82">
        <v>2.23</v>
      </c>
      <c r="F135" s="82">
        <v>2.23</v>
      </c>
      <c r="G135" s="82">
        <v>2.2400000000000002</v>
      </c>
      <c r="H135" s="82">
        <v>2.2000000000000002</v>
      </c>
      <c r="I135" s="82">
        <v>2.2200000000000002</v>
      </c>
      <c r="J135" s="82">
        <v>2.2200000000000002</v>
      </c>
      <c r="K135" s="82">
        <v>2.19</v>
      </c>
      <c r="L135" s="82">
        <v>2.19</v>
      </c>
      <c r="M135" s="82">
        <v>2.19</v>
      </c>
      <c r="N135" s="82">
        <v>2.14</v>
      </c>
      <c r="O135" s="82">
        <v>2.13</v>
      </c>
      <c r="P135" s="82">
        <v>2.13</v>
      </c>
      <c r="Q135" s="82">
        <v>2.09</v>
      </c>
      <c r="R135" s="82">
        <v>2.0999999999999996</v>
      </c>
      <c r="S135" s="93">
        <v>2.11</v>
      </c>
      <c r="T135" s="92">
        <v>2.25</v>
      </c>
      <c r="U135" s="82">
        <v>2.2200000000000002</v>
      </c>
      <c r="V135" s="82">
        <v>2.2200000000000002</v>
      </c>
      <c r="W135" s="82">
        <v>2.2200000000000002</v>
      </c>
      <c r="X135" s="82">
        <v>2.2200000000000002</v>
      </c>
      <c r="Y135" s="82">
        <v>2.2199999999999998</v>
      </c>
      <c r="Z135" s="82">
        <v>2.2200000000000002</v>
      </c>
      <c r="AA135" s="82">
        <v>2.2000000000000002</v>
      </c>
      <c r="AB135" s="82">
        <v>2.21</v>
      </c>
      <c r="AC135" s="82">
        <v>2.19</v>
      </c>
      <c r="AD135" s="82">
        <v>2.19</v>
      </c>
      <c r="AE135" s="82">
        <v>2.21</v>
      </c>
      <c r="AF135" s="82">
        <v>2.2200000000000002</v>
      </c>
      <c r="AG135" s="82">
        <v>2.1700000000000004</v>
      </c>
      <c r="AH135" s="82">
        <v>2.1799999999999997</v>
      </c>
      <c r="AI135" s="82">
        <v>2.13</v>
      </c>
      <c r="AJ135" s="82">
        <v>2.14</v>
      </c>
      <c r="AK135" s="93">
        <v>2.14</v>
      </c>
    </row>
    <row r="136" spans="1:37" x14ac:dyDescent="0.25">
      <c r="A136" s="97">
        <v>1298</v>
      </c>
      <c r="B136" s="92">
        <v>2.25</v>
      </c>
      <c r="C136" s="82">
        <v>2.23</v>
      </c>
      <c r="D136" s="82">
        <v>2.2399999999999998</v>
      </c>
      <c r="E136" s="82">
        <v>2.23</v>
      </c>
      <c r="F136" s="82">
        <v>2.23</v>
      </c>
      <c r="G136" s="82">
        <v>2.2400000000000002</v>
      </c>
      <c r="H136" s="82">
        <v>2.2000000000000002</v>
      </c>
      <c r="I136" s="82">
        <v>2.2200000000000002</v>
      </c>
      <c r="J136" s="82">
        <v>2.2200000000000002</v>
      </c>
      <c r="K136" s="82">
        <v>2.19</v>
      </c>
      <c r="L136" s="82">
        <v>2.19</v>
      </c>
      <c r="M136" s="82">
        <v>2.19</v>
      </c>
      <c r="N136" s="82">
        <v>2.14</v>
      </c>
      <c r="O136" s="82">
        <v>2.13</v>
      </c>
      <c r="P136" s="82">
        <v>2.13</v>
      </c>
      <c r="Q136" s="82">
        <v>2.09</v>
      </c>
      <c r="R136" s="82">
        <v>2.0999999999999996</v>
      </c>
      <c r="S136" s="93">
        <v>2.11</v>
      </c>
      <c r="T136" s="92">
        <v>2.25</v>
      </c>
      <c r="U136" s="82">
        <v>2.2200000000000002</v>
      </c>
      <c r="V136" s="82">
        <v>2.2200000000000002</v>
      </c>
      <c r="W136" s="82">
        <v>2.2200000000000002</v>
      </c>
      <c r="X136" s="82">
        <v>2.2200000000000002</v>
      </c>
      <c r="Y136" s="82">
        <v>2.2199999999999998</v>
      </c>
      <c r="Z136" s="82">
        <v>2.2200000000000002</v>
      </c>
      <c r="AA136" s="82">
        <v>2.2000000000000002</v>
      </c>
      <c r="AB136" s="82">
        <v>2.21</v>
      </c>
      <c r="AC136" s="82">
        <v>2.19</v>
      </c>
      <c r="AD136" s="82">
        <v>2.19</v>
      </c>
      <c r="AE136" s="82">
        <v>2.21</v>
      </c>
      <c r="AF136" s="82">
        <v>2.2200000000000002</v>
      </c>
      <c r="AG136" s="82">
        <v>2.1700000000000004</v>
      </c>
      <c r="AH136" s="82">
        <v>2.1799999999999997</v>
      </c>
      <c r="AI136" s="82">
        <v>2.13</v>
      </c>
      <c r="AJ136" s="82">
        <v>2.14</v>
      </c>
      <c r="AK136" s="93">
        <v>2.14</v>
      </c>
    </row>
    <row r="137" spans="1:37" x14ac:dyDescent="0.25">
      <c r="A137" s="97">
        <v>1308</v>
      </c>
      <c r="B137" s="92">
        <v>2.25</v>
      </c>
      <c r="C137" s="82">
        <v>2.23</v>
      </c>
      <c r="D137" s="82">
        <v>2.2399999999999998</v>
      </c>
      <c r="E137" s="82">
        <v>2.23</v>
      </c>
      <c r="F137" s="82">
        <v>2.23</v>
      </c>
      <c r="G137" s="82">
        <v>2.2400000000000002</v>
      </c>
      <c r="H137" s="82">
        <v>2.2000000000000002</v>
      </c>
      <c r="I137" s="82">
        <v>2.2200000000000002</v>
      </c>
      <c r="J137" s="82">
        <v>2.2200000000000002</v>
      </c>
      <c r="K137" s="82">
        <v>2.19</v>
      </c>
      <c r="L137" s="82">
        <v>2.19</v>
      </c>
      <c r="M137" s="82">
        <v>2.19</v>
      </c>
      <c r="N137" s="82">
        <v>2.14</v>
      </c>
      <c r="O137" s="82">
        <v>2.12</v>
      </c>
      <c r="P137" s="82">
        <v>2.13</v>
      </c>
      <c r="Q137" s="82">
        <v>2.09</v>
      </c>
      <c r="R137" s="82">
        <v>2.0999999999999996</v>
      </c>
      <c r="S137" s="93">
        <v>2.1</v>
      </c>
      <c r="T137" s="92">
        <v>2.25</v>
      </c>
      <c r="U137" s="82">
        <v>2.2200000000000002</v>
      </c>
      <c r="V137" s="82">
        <v>2.2200000000000002</v>
      </c>
      <c r="W137" s="82">
        <v>2.2200000000000002</v>
      </c>
      <c r="X137" s="82">
        <v>2.2200000000000002</v>
      </c>
      <c r="Y137" s="82">
        <v>2.2199999999999998</v>
      </c>
      <c r="Z137" s="82">
        <v>2.2200000000000002</v>
      </c>
      <c r="AA137" s="82">
        <v>2.2000000000000002</v>
      </c>
      <c r="AB137" s="82">
        <v>2.21</v>
      </c>
      <c r="AC137" s="82">
        <v>2.19</v>
      </c>
      <c r="AD137" s="82">
        <v>2.19</v>
      </c>
      <c r="AE137" s="82">
        <v>2.21</v>
      </c>
      <c r="AF137" s="82">
        <v>2.2200000000000002</v>
      </c>
      <c r="AG137" s="82">
        <v>2.1700000000000004</v>
      </c>
      <c r="AH137" s="82">
        <v>2.1799999999999997</v>
      </c>
      <c r="AI137" s="82">
        <v>2.13</v>
      </c>
      <c r="AJ137" s="82">
        <v>2.14</v>
      </c>
      <c r="AK137" s="93">
        <v>2.14</v>
      </c>
    </row>
    <row r="138" spans="1:37" x14ac:dyDescent="0.25">
      <c r="A138" s="97">
        <v>1318</v>
      </c>
      <c r="B138" s="92">
        <v>2.25</v>
      </c>
      <c r="C138" s="82">
        <v>2.23</v>
      </c>
      <c r="D138" s="82">
        <v>2.2399999999999998</v>
      </c>
      <c r="E138" s="82">
        <v>2.23</v>
      </c>
      <c r="F138" s="82">
        <v>2.23</v>
      </c>
      <c r="G138" s="82">
        <v>2.2400000000000002</v>
      </c>
      <c r="H138" s="82">
        <v>2.2000000000000002</v>
      </c>
      <c r="I138" s="82">
        <v>2.2200000000000002</v>
      </c>
      <c r="J138" s="82">
        <v>2.2200000000000002</v>
      </c>
      <c r="K138" s="82">
        <v>2.19</v>
      </c>
      <c r="L138" s="82">
        <v>2.19</v>
      </c>
      <c r="M138" s="82">
        <v>2.19</v>
      </c>
      <c r="N138" s="82">
        <v>2.14</v>
      </c>
      <c r="O138" s="82">
        <v>2.12</v>
      </c>
      <c r="P138" s="82">
        <v>2.13</v>
      </c>
      <c r="Q138" s="82">
        <v>2.09</v>
      </c>
      <c r="R138" s="82">
        <v>2.0999999999999996</v>
      </c>
      <c r="S138" s="93">
        <v>2.1</v>
      </c>
      <c r="T138" s="92">
        <v>2.25</v>
      </c>
      <c r="U138" s="82">
        <v>2.2200000000000002</v>
      </c>
      <c r="V138" s="82">
        <v>2.2200000000000002</v>
      </c>
      <c r="W138" s="82">
        <v>2.2200000000000002</v>
      </c>
      <c r="X138" s="82">
        <v>2.2200000000000002</v>
      </c>
      <c r="Y138" s="82">
        <v>2.2199999999999998</v>
      </c>
      <c r="Z138" s="82">
        <v>2.2200000000000002</v>
      </c>
      <c r="AA138" s="82">
        <v>2.2000000000000002</v>
      </c>
      <c r="AB138" s="82">
        <v>2.21</v>
      </c>
      <c r="AC138" s="82">
        <v>2.19</v>
      </c>
      <c r="AD138" s="82">
        <v>2.19</v>
      </c>
      <c r="AE138" s="82">
        <v>2.21</v>
      </c>
      <c r="AF138" s="82">
        <v>2.2200000000000002</v>
      </c>
      <c r="AG138" s="82">
        <v>2.1700000000000004</v>
      </c>
      <c r="AH138" s="82">
        <v>2.1799999999999997</v>
      </c>
      <c r="AI138" s="82">
        <v>2.12</v>
      </c>
      <c r="AJ138" s="82">
        <v>2.14</v>
      </c>
      <c r="AK138" s="93">
        <v>2.13</v>
      </c>
    </row>
    <row r="139" spans="1:37" x14ac:dyDescent="0.25">
      <c r="A139" s="97">
        <v>1329</v>
      </c>
      <c r="B139" s="92">
        <v>2.25</v>
      </c>
      <c r="C139" s="82">
        <v>2.23</v>
      </c>
      <c r="D139" s="82">
        <v>2.2399999999999998</v>
      </c>
      <c r="E139" s="82">
        <v>2.23</v>
      </c>
      <c r="F139" s="82">
        <v>2.23</v>
      </c>
      <c r="G139" s="82">
        <v>2.2400000000000002</v>
      </c>
      <c r="H139" s="82">
        <v>2.2000000000000002</v>
      </c>
      <c r="I139" s="82">
        <v>2.2200000000000002</v>
      </c>
      <c r="J139" s="82">
        <v>2.2200000000000002</v>
      </c>
      <c r="K139" s="82">
        <v>2.19</v>
      </c>
      <c r="L139" s="82">
        <v>2.19</v>
      </c>
      <c r="M139" s="82">
        <v>2.19</v>
      </c>
      <c r="N139" s="82">
        <v>2.13</v>
      </c>
      <c r="O139" s="82">
        <v>2.12</v>
      </c>
      <c r="P139" s="82">
        <v>2.13</v>
      </c>
      <c r="Q139" s="82">
        <v>2.09</v>
      </c>
      <c r="R139" s="82">
        <v>2.0999999999999996</v>
      </c>
      <c r="S139" s="93">
        <v>2.1</v>
      </c>
      <c r="T139" s="92">
        <v>2.25</v>
      </c>
      <c r="U139" s="82">
        <v>2.2200000000000002</v>
      </c>
      <c r="V139" s="82">
        <v>2.2200000000000002</v>
      </c>
      <c r="W139" s="82">
        <v>2.2200000000000002</v>
      </c>
      <c r="X139" s="82">
        <v>2.2200000000000002</v>
      </c>
      <c r="Y139" s="82">
        <v>2.2199999999999998</v>
      </c>
      <c r="Z139" s="82">
        <v>2.2200000000000002</v>
      </c>
      <c r="AA139" s="82">
        <v>2.2000000000000002</v>
      </c>
      <c r="AB139" s="82">
        <v>2.21</v>
      </c>
      <c r="AC139" s="82">
        <v>2.19</v>
      </c>
      <c r="AD139" s="82">
        <v>2.19</v>
      </c>
      <c r="AE139" s="82">
        <v>2.21</v>
      </c>
      <c r="AF139" s="82">
        <v>2.2200000000000002</v>
      </c>
      <c r="AG139" s="82">
        <v>2.16</v>
      </c>
      <c r="AH139" s="82">
        <v>2.1799999999999997</v>
      </c>
      <c r="AI139" s="82">
        <v>2.12</v>
      </c>
      <c r="AJ139" s="82">
        <v>2.13</v>
      </c>
      <c r="AK139" s="93">
        <v>2.13</v>
      </c>
    </row>
    <row r="140" spans="1:37" x14ac:dyDescent="0.25">
      <c r="A140" s="97">
        <v>1339</v>
      </c>
      <c r="B140" s="92">
        <v>2.25</v>
      </c>
      <c r="C140" s="82">
        <v>2.23</v>
      </c>
      <c r="D140" s="82">
        <v>2.2399999999999998</v>
      </c>
      <c r="E140" s="82">
        <v>2.23</v>
      </c>
      <c r="F140" s="82">
        <v>2.23</v>
      </c>
      <c r="G140" s="82">
        <v>2.2400000000000002</v>
      </c>
      <c r="H140" s="82">
        <v>2.2000000000000002</v>
      </c>
      <c r="I140" s="82">
        <v>2.2200000000000002</v>
      </c>
      <c r="J140" s="82">
        <v>2.2200000000000002</v>
      </c>
      <c r="K140" s="82">
        <v>2.19</v>
      </c>
      <c r="L140" s="82">
        <v>2.19</v>
      </c>
      <c r="M140" s="82">
        <v>2.19</v>
      </c>
      <c r="N140" s="82">
        <v>2.13</v>
      </c>
      <c r="O140" s="82">
        <v>2.12</v>
      </c>
      <c r="P140" s="82">
        <v>2.13</v>
      </c>
      <c r="Q140" s="82">
        <v>2.08</v>
      </c>
      <c r="R140" s="82">
        <v>2.09</v>
      </c>
      <c r="S140" s="93">
        <v>2.1</v>
      </c>
      <c r="T140" s="92">
        <v>2.25</v>
      </c>
      <c r="U140" s="82">
        <v>2.2200000000000002</v>
      </c>
      <c r="V140" s="82">
        <v>2.2200000000000002</v>
      </c>
      <c r="W140" s="82">
        <v>2.2200000000000002</v>
      </c>
      <c r="X140" s="82">
        <v>2.2200000000000002</v>
      </c>
      <c r="Y140" s="82">
        <v>2.2199999999999998</v>
      </c>
      <c r="Z140" s="82">
        <v>2.2200000000000002</v>
      </c>
      <c r="AA140" s="82">
        <v>2.2000000000000002</v>
      </c>
      <c r="AB140" s="82">
        <v>2.21</v>
      </c>
      <c r="AC140" s="82">
        <v>2.19</v>
      </c>
      <c r="AD140" s="82">
        <v>2.19</v>
      </c>
      <c r="AE140" s="82">
        <v>2.21</v>
      </c>
      <c r="AF140" s="82">
        <v>2.2200000000000002</v>
      </c>
      <c r="AG140" s="82">
        <v>2.16</v>
      </c>
      <c r="AH140" s="82">
        <v>2.1799999999999997</v>
      </c>
      <c r="AI140" s="82">
        <v>2.12</v>
      </c>
      <c r="AJ140" s="82">
        <v>2.13</v>
      </c>
      <c r="AK140" s="93">
        <v>2.13</v>
      </c>
    </row>
    <row r="141" spans="1:37" x14ac:dyDescent="0.25">
      <c r="A141" s="97">
        <v>1349</v>
      </c>
      <c r="B141" s="92">
        <v>2.25</v>
      </c>
      <c r="C141" s="82">
        <v>2.23</v>
      </c>
      <c r="D141" s="82">
        <v>2.2399999999999998</v>
      </c>
      <c r="E141" s="82">
        <v>2.23</v>
      </c>
      <c r="F141" s="82">
        <v>2.23</v>
      </c>
      <c r="G141" s="82">
        <v>2.2400000000000002</v>
      </c>
      <c r="H141" s="82">
        <v>2.2000000000000002</v>
      </c>
      <c r="I141" s="82">
        <v>2.2200000000000002</v>
      </c>
      <c r="J141" s="82">
        <v>2.2200000000000002</v>
      </c>
      <c r="K141" s="82">
        <v>2.19</v>
      </c>
      <c r="L141" s="82">
        <v>2.19</v>
      </c>
      <c r="M141" s="82">
        <v>2.19</v>
      </c>
      <c r="N141" s="82">
        <v>2.13</v>
      </c>
      <c r="O141" s="82">
        <v>2.12</v>
      </c>
      <c r="P141" s="82">
        <v>2.13</v>
      </c>
      <c r="Q141" s="82">
        <v>2.08</v>
      </c>
      <c r="R141" s="82">
        <v>2.09</v>
      </c>
      <c r="S141" s="93">
        <v>2.1</v>
      </c>
      <c r="T141" s="92">
        <v>2.25</v>
      </c>
      <c r="U141" s="82">
        <v>2.2200000000000002</v>
      </c>
      <c r="V141" s="82">
        <v>2.2200000000000002</v>
      </c>
      <c r="W141" s="82">
        <v>2.2200000000000002</v>
      </c>
      <c r="X141" s="82">
        <v>2.2200000000000002</v>
      </c>
      <c r="Y141" s="82">
        <v>2.2199999999999998</v>
      </c>
      <c r="Z141" s="82">
        <v>2.2200000000000002</v>
      </c>
      <c r="AA141" s="82">
        <v>2.2000000000000002</v>
      </c>
      <c r="AB141" s="82">
        <v>2.21</v>
      </c>
      <c r="AC141" s="82">
        <v>2.19</v>
      </c>
      <c r="AD141" s="82">
        <v>2.19</v>
      </c>
      <c r="AE141" s="82">
        <v>2.21</v>
      </c>
      <c r="AF141" s="82">
        <v>2.2200000000000002</v>
      </c>
      <c r="AG141" s="82">
        <v>2.16</v>
      </c>
      <c r="AH141" s="82">
        <v>2.1799999999999997</v>
      </c>
      <c r="AI141" s="82">
        <v>2.12</v>
      </c>
      <c r="AJ141" s="82">
        <v>2.13</v>
      </c>
      <c r="AK141" s="93">
        <v>2.13</v>
      </c>
    </row>
    <row r="142" spans="1:37" x14ac:dyDescent="0.25">
      <c r="A142" s="97">
        <v>1359</v>
      </c>
      <c r="B142" s="92">
        <v>2.25</v>
      </c>
      <c r="C142" s="82">
        <v>2.23</v>
      </c>
      <c r="D142" s="82">
        <v>2.2399999999999998</v>
      </c>
      <c r="E142" s="82">
        <v>2.23</v>
      </c>
      <c r="F142" s="82">
        <v>2.23</v>
      </c>
      <c r="G142" s="82">
        <v>2.2400000000000002</v>
      </c>
      <c r="H142" s="82">
        <v>2.2000000000000002</v>
      </c>
      <c r="I142" s="82">
        <v>2.2100000000000004</v>
      </c>
      <c r="J142" s="82">
        <v>2.2200000000000002</v>
      </c>
      <c r="K142" s="82">
        <v>2.19</v>
      </c>
      <c r="L142" s="82">
        <v>2.19</v>
      </c>
      <c r="M142" s="82">
        <v>2.19</v>
      </c>
      <c r="N142" s="82">
        <v>2.13</v>
      </c>
      <c r="O142" s="82">
        <v>2.12</v>
      </c>
      <c r="P142" s="82">
        <v>2.13</v>
      </c>
      <c r="Q142" s="82">
        <v>2.08</v>
      </c>
      <c r="R142" s="82">
        <v>2.09</v>
      </c>
      <c r="S142" s="93">
        <v>2.1</v>
      </c>
      <c r="T142" s="92">
        <v>2.25</v>
      </c>
      <c r="U142" s="82">
        <v>2.2200000000000002</v>
      </c>
      <c r="V142" s="82">
        <v>2.2200000000000002</v>
      </c>
      <c r="W142" s="82">
        <v>2.2200000000000002</v>
      </c>
      <c r="X142" s="82">
        <v>2.2200000000000002</v>
      </c>
      <c r="Y142" s="82">
        <v>2.2199999999999998</v>
      </c>
      <c r="Z142" s="82">
        <v>2.2200000000000002</v>
      </c>
      <c r="AA142" s="82">
        <v>2.2000000000000002</v>
      </c>
      <c r="AB142" s="82">
        <v>2.21</v>
      </c>
      <c r="AC142" s="82">
        <v>2.19</v>
      </c>
      <c r="AD142" s="82">
        <v>2.19</v>
      </c>
      <c r="AE142" s="82">
        <v>2.21</v>
      </c>
      <c r="AF142" s="82">
        <v>2.2200000000000002</v>
      </c>
      <c r="AG142" s="82">
        <v>2.16</v>
      </c>
      <c r="AH142" s="82">
        <v>2.1799999999999997</v>
      </c>
      <c r="AI142" s="82">
        <v>2.12</v>
      </c>
      <c r="AJ142" s="82">
        <v>2.13</v>
      </c>
      <c r="AK142" s="93">
        <v>2.13</v>
      </c>
    </row>
    <row r="143" spans="1:37" x14ac:dyDescent="0.25">
      <c r="A143" s="97">
        <v>1369</v>
      </c>
      <c r="B143" s="92">
        <v>2.25</v>
      </c>
      <c r="C143" s="82">
        <v>2.23</v>
      </c>
      <c r="D143" s="82">
        <v>2.2399999999999998</v>
      </c>
      <c r="E143" s="82">
        <v>2.23</v>
      </c>
      <c r="F143" s="82">
        <v>2.23</v>
      </c>
      <c r="G143" s="82">
        <v>2.2400000000000002</v>
      </c>
      <c r="H143" s="82">
        <v>2.2000000000000002</v>
      </c>
      <c r="I143" s="82">
        <v>2.2100000000000004</v>
      </c>
      <c r="J143" s="82">
        <v>2.2200000000000002</v>
      </c>
      <c r="K143" s="82">
        <v>2.19</v>
      </c>
      <c r="L143" s="82">
        <v>2.19</v>
      </c>
      <c r="M143" s="82">
        <v>2.19</v>
      </c>
      <c r="N143" s="82">
        <v>2.13</v>
      </c>
      <c r="O143" s="82">
        <v>2.12</v>
      </c>
      <c r="P143" s="82">
        <v>2.13</v>
      </c>
      <c r="Q143" s="82">
        <v>2.08</v>
      </c>
      <c r="R143" s="82">
        <v>2.09</v>
      </c>
      <c r="S143" s="93">
        <v>2.1</v>
      </c>
      <c r="T143" s="92">
        <v>2.25</v>
      </c>
      <c r="U143" s="82">
        <v>2.2200000000000002</v>
      </c>
      <c r="V143" s="82">
        <v>2.2200000000000002</v>
      </c>
      <c r="W143" s="82">
        <v>2.2200000000000002</v>
      </c>
      <c r="X143" s="82">
        <v>2.2200000000000002</v>
      </c>
      <c r="Y143" s="82">
        <v>2.2199999999999998</v>
      </c>
      <c r="Z143" s="82">
        <v>2.2200000000000002</v>
      </c>
      <c r="AA143" s="82">
        <v>2.2000000000000002</v>
      </c>
      <c r="AB143" s="82">
        <v>2.21</v>
      </c>
      <c r="AC143" s="82">
        <v>2.19</v>
      </c>
      <c r="AD143" s="82">
        <v>2.19</v>
      </c>
      <c r="AE143" s="82">
        <v>2.21</v>
      </c>
      <c r="AF143" s="82">
        <v>2.2200000000000002</v>
      </c>
      <c r="AG143" s="82">
        <v>2.16</v>
      </c>
      <c r="AH143" s="82">
        <v>2.17</v>
      </c>
      <c r="AI143" s="82">
        <v>2.12</v>
      </c>
      <c r="AJ143" s="82">
        <v>2.13</v>
      </c>
      <c r="AK143" s="93">
        <v>2.13</v>
      </c>
    </row>
    <row r="144" spans="1:37" x14ac:dyDescent="0.25">
      <c r="A144" s="97">
        <v>1379</v>
      </c>
      <c r="B144" s="92">
        <v>2.25</v>
      </c>
      <c r="C144" s="82">
        <v>2.23</v>
      </c>
      <c r="D144" s="82">
        <v>2.2399999999999998</v>
      </c>
      <c r="E144" s="82">
        <v>2.23</v>
      </c>
      <c r="F144" s="82">
        <v>2.23</v>
      </c>
      <c r="G144" s="82">
        <v>2.2400000000000002</v>
      </c>
      <c r="H144" s="82">
        <v>2.2000000000000002</v>
      </c>
      <c r="I144" s="82">
        <v>2.2100000000000004</v>
      </c>
      <c r="J144" s="82">
        <v>2.2200000000000002</v>
      </c>
      <c r="K144" s="82">
        <v>2.19</v>
      </c>
      <c r="L144" s="82">
        <v>2.19</v>
      </c>
      <c r="M144" s="82">
        <v>2.19</v>
      </c>
      <c r="N144" s="82">
        <v>2.13</v>
      </c>
      <c r="O144" s="82">
        <v>2.12</v>
      </c>
      <c r="P144" s="82">
        <v>2.12</v>
      </c>
      <c r="Q144" s="82">
        <v>2.08</v>
      </c>
      <c r="R144" s="82">
        <v>2.09</v>
      </c>
      <c r="S144" s="93">
        <v>2.1</v>
      </c>
      <c r="T144" s="92">
        <v>2.25</v>
      </c>
      <c r="U144" s="82">
        <v>2.2200000000000002</v>
      </c>
      <c r="V144" s="82">
        <v>2.2200000000000002</v>
      </c>
      <c r="W144" s="82">
        <v>2.2200000000000002</v>
      </c>
      <c r="X144" s="82">
        <v>2.2200000000000002</v>
      </c>
      <c r="Y144" s="82">
        <v>2.2199999999999998</v>
      </c>
      <c r="Z144" s="82">
        <v>2.2200000000000002</v>
      </c>
      <c r="AA144" s="82">
        <v>2.2000000000000002</v>
      </c>
      <c r="AB144" s="82">
        <v>2.21</v>
      </c>
      <c r="AC144" s="82">
        <v>2.1800000000000002</v>
      </c>
      <c r="AD144" s="82">
        <v>2.19</v>
      </c>
      <c r="AE144" s="82">
        <v>2.21</v>
      </c>
      <c r="AF144" s="82">
        <v>2.2200000000000002</v>
      </c>
      <c r="AG144" s="82">
        <v>2.16</v>
      </c>
      <c r="AH144" s="82">
        <v>2.17</v>
      </c>
      <c r="AI144" s="82">
        <v>2.12</v>
      </c>
      <c r="AJ144" s="82">
        <v>2.13</v>
      </c>
      <c r="AK144" s="93">
        <v>2.13</v>
      </c>
    </row>
    <row r="145" spans="1:37" x14ac:dyDescent="0.25">
      <c r="A145" s="97">
        <v>1390</v>
      </c>
      <c r="B145" s="92">
        <v>2.25</v>
      </c>
      <c r="C145" s="82">
        <v>2.23</v>
      </c>
      <c r="D145" s="82">
        <v>2.2399999999999998</v>
      </c>
      <c r="E145" s="82">
        <v>2.23</v>
      </c>
      <c r="F145" s="82">
        <v>2.23</v>
      </c>
      <c r="G145" s="82">
        <v>2.2400000000000002</v>
      </c>
      <c r="H145" s="82">
        <v>2.2000000000000002</v>
      </c>
      <c r="I145" s="82">
        <v>2.2100000000000004</v>
      </c>
      <c r="J145" s="82">
        <v>2.2200000000000002</v>
      </c>
      <c r="K145" s="82">
        <v>2.19</v>
      </c>
      <c r="L145" s="82">
        <v>2.19</v>
      </c>
      <c r="M145" s="82">
        <v>2.19</v>
      </c>
      <c r="N145" s="82">
        <v>2.13</v>
      </c>
      <c r="O145" s="82">
        <v>2.12</v>
      </c>
      <c r="P145" s="82">
        <v>2.12</v>
      </c>
      <c r="Q145" s="82">
        <v>2.08</v>
      </c>
      <c r="R145" s="82">
        <v>2.09</v>
      </c>
      <c r="S145" s="93">
        <v>2.1</v>
      </c>
      <c r="T145" s="92">
        <v>2.25</v>
      </c>
      <c r="U145" s="82">
        <v>2.2200000000000002</v>
      </c>
      <c r="V145" s="82">
        <v>2.2200000000000002</v>
      </c>
      <c r="W145" s="82">
        <v>2.2200000000000002</v>
      </c>
      <c r="X145" s="82">
        <v>2.2200000000000002</v>
      </c>
      <c r="Y145" s="82">
        <v>2.2199999999999998</v>
      </c>
      <c r="Z145" s="82">
        <v>2.2200000000000002</v>
      </c>
      <c r="AA145" s="82">
        <v>2.2000000000000002</v>
      </c>
      <c r="AB145" s="82">
        <v>2.21</v>
      </c>
      <c r="AC145" s="82">
        <v>2.1800000000000002</v>
      </c>
      <c r="AD145" s="82">
        <v>2.19</v>
      </c>
      <c r="AE145" s="82">
        <v>2.21</v>
      </c>
      <c r="AF145" s="82">
        <v>2.2200000000000002</v>
      </c>
      <c r="AG145" s="82">
        <v>2.16</v>
      </c>
      <c r="AH145" s="82">
        <v>2.17</v>
      </c>
      <c r="AI145" s="82">
        <v>2.11</v>
      </c>
      <c r="AJ145" s="82">
        <v>2.13</v>
      </c>
      <c r="AK145" s="93">
        <v>2.12</v>
      </c>
    </row>
    <row r="146" spans="1:37" x14ac:dyDescent="0.25">
      <c r="A146" s="97">
        <v>1400</v>
      </c>
      <c r="B146" s="92">
        <v>2.25</v>
      </c>
      <c r="C146" s="82">
        <v>2.23</v>
      </c>
      <c r="D146" s="82">
        <v>2.2399999999999998</v>
      </c>
      <c r="E146" s="82">
        <v>2.23</v>
      </c>
      <c r="F146" s="82">
        <v>2.23</v>
      </c>
      <c r="G146" s="82">
        <v>2.2400000000000002</v>
      </c>
      <c r="H146" s="82">
        <v>2.2000000000000002</v>
      </c>
      <c r="I146" s="82">
        <v>2.2100000000000004</v>
      </c>
      <c r="J146" s="82">
        <v>2.2200000000000002</v>
      </c>
      <c r="K146" s="82">
        <v>2.19</v>
      </c>
      <c r="L146" s="82">
        <v>2.19</v>
      </c>
      <c r="M146" s="82">
        <v>2.19</v>
      </c>
      <c r="N146" s="82">
        <v>2.13</v>
      </c>
      <c r="O146" s="82">
        <v>2.12</v>
      </c>
      <c r="P146" s="82">
        <v>2.12</v>
      </c>
      <c r="Q146" s="82">
        <v>2.08</v>
      </c>
      <c r="R146" s="82">
        <v>2.09</v>
      </c>
      <c r="S146" s="93">
        <v>2.1</v>
      </c>
      <c r="T146" s="92">
        <v>2.25</v>
      </c>
      <c r="U146" s="82">
        <v>2.2200000000000002</v>
      </c>
      <c r="V146" s="82">
        <v>2.2200000000000002</v>
      </c>
      <c r="W146" s="82">
        <v>2.2200000000000002</v>
      </c>
      <c r="X146" s="82">
        <v>2.2200000000000002</v>
      </c>
      <c r="Y146" s="82">
        <v>2.2199999999999998</v>
      </c>
      <c r="Z146" s="82">
        <v>2.21</v>
      </c>
      <c r="AA146" s="82">
        <v>2.2000000000000002</v>
      </c>
      <c r="AB146" s="82">
        <v>2.21</v>
      </c>
      <c r="AC146" s="82">
        <v>2.1800000000000002</v>
      </c>
      <c r="AD146" s="82">
        <v>2.19</v>
      </c>
      <c r="AE146" s="82">
        <v>2.21</v>
      </c>
      <c r="AF146" s="82">
        <v>2.2200000000000002</v>
      </c>
      <c r="AG146" s="82">
        <v>2.16</v>
      </c>
      <c r="AH146" s="82">
        <v>2.17</v>
      </c>
      <c r="AI146" s="82">
        <v>2.11</v>
      </c>
      <c r="AJ146" s="82">
        <v>2.13</v>
      </c>
      <c r="AK146" s="93">
        <v>2.12</v>
      </c>
    </row>
    <row r="147" spans="1:37" x14ac:dyDescent="0.25">
      <c r="A147" s="97">
        <v>1410</v>
      </c>
      <c r="B147" s="92">
        <v>2.25</v>
      </c>
      <c r="C147" s="82">
        <v>2.23</v>
      </c>
      <c r="D147" s="82">
        <v>2.2399999999999998</v>
      </c>
      <c r="E147" s="82">
        <v>2.23</v>
      </c>
      <c r="F147" s="82">
        <v>2.23</v>
      </c>
      <c r="G147" s="82">
        <v>2.2400000000000002</v>
      </c>
      <c r="H147" s="82">
        <v>2.2000000000000002</v>
      </c>
      <c r="I147" s="82">
        <v>2.2100000000000004</v>
      </c>
      <c r="J147" s="82">
        <v>2.2200000000000002</v>
      </c>
      <c r="K147" s="82">
        <v>2.19</v>
      </c>
      <c r="L147" s="82">
        <v>2.19</v>
      </c>
      <c r="M147" s="82">
        <v>2.19</v>
      </c>
      <c r="N147" s="82">
        <v>2.13</v>
      </c>
      <c r="O147" s="82">
        <v>2.12</v>
      </c>
      <c r="P147" s="82">
        <v>2.12</v>
      </c>
      <c r="Q147" s="82">
        <v>2.08</v>
      </c>
      <c r="R147" s="82">
        <v>2.09</v>
      </c>
      <c r="S147" s="93">
        <v>2.09</v>
      </c>
      <c r="T147" s="92">
        <v>2.25</v>
      </c>
      <c r="U147" s="82">
        <v>2.2200000000000002</v>
      </c>
      <c r="V147" s="82">
        <v>2.2200000000000002</v>
      </c>
      <c r="W147" s="82">
        <v>2.2200000000000002</v>
      </c>
      <c r="X147" s="82">
        <v>2.2200000000000002</v>
      </c>
      <c r="Y147" s="82">
        <v>2.2199999999999998</v>
      </c>
      <c r="Z147" s="82">
        <v>2.21</v>
      </c>
      <c r="AA147" s="82">
        <v>2.2000000000000002</v>
      </c>
      <c r="AB147" s="82">
        <v>2.21</v>
      </c>
      <c r="AC147" s="82">
        <v>2.1800000000000002</v>
      </c>
      <c r="AD147" s="82">
        <v>2.19</v>
      </c>
      <c r="AE147" s="82">
        <v>2.21</v>
      </c>
      <c r="AF147" s="82">
        <v>2.21</v>
      </c>
      <c r="AG147" s="82">
        <v>2.16</v>
      </c>
      <c r="AH147" s="82">
        <v>2.17</v>
      </c>
      <c r="AI147" s="82">
        <v>2.11</v>
      </c>
      <c r="AJ147" s="82">
        <v>2.13</v>
      </c>
      <c r="AK147" s="93">
        <v>2.12</v>
      </c>
    </row>
    <row r="148" spans="1:37" x14ac:dyDescent="0.25">
      <c r="A148" s="97">
        <v>1420</v>
      </c>
      <c r="B148" s="92">
        <v>2.25</v>
      </c>
      <c r="C148" s="82">
        <v>2.23</v>
      </c>
      <c r="D148" s="82">
        <v>2.2399999999999998</v>
      </c>
      <c r="E148" s="82">
        <v>2.23</v>
      </c>
      <c r="F148" s="82">
        <v>2.23</v>
      </c>
      <c r="G148" s="82">
        <v>2.2400000000000002</v>
      </c>
      <c r="H148" s="82">
        <v>2.2000000000000002</v>
      </c>
      <c r="I148" s="82">
        <v>2.2100000000000004</v>
      </c>
      <c r="J148" s="82">
        <v>2.2200000000000002</v>
      </c>
      <c r="K148" s="82">
        <v>2.1799999999999997</v>
      </c>
      <c r="L148" s="82">
        <v>2.19</v>
      </c>
      <c r="M148" s="82">
        <v>2.1800000000000002</v>
      </c>
      <c r="N148" s="82">
        <v>2.13</v>
      </c>
      <c r="O148" s="82">
        <v>2.11</v>
      </c>
      <c r="P148" s="82">
        <v>2.12</v>
      </c>
      <c r="Q148" s="82">
        <v>2.08</v>
      </c>
      <c r="R148" s="82">
        <v>2.09</v>
      </c>
      <c r="S148" s="93">
        <v>2.09</v>
      </c>
      <c r="T148" s="92">
        <v>2.25</v>
      </c>
      <c r="U148" s="82">
        <v>2.2200000000000002</v>
      </c>
      <c r="V148" s="82">
        <v>2.2200000000000002</v>
      </c>
      <c r="W148" s="82">
        <v>2.2200000000000002</v>
      </c>
      <c r="X148" s="82">
        <v>2.2200000000000002</v>
      </c>
      <c r="Y148" s="82">
        <v>2.2199999999999998</v>
      </c>
      <c r="Z148" s="82">
        <v>2.21</v>
      </c>
      <c r="AA148" s="82">
        <v>2.2000000000000002</v>
      </c>
      <c r="AB148" s="82">
        <v>2.21</v>
      </c>
      <c r="AC148" s="82">
        <v>2.1800000000000002</v>
      </c>
      <c r="AD148" s="82">
        <v>2.19</v>
      </c>
      <c r="AE148" s="82">
        <v>2.21</v>
      </c>
      <c r="AF148" s="82">
        <v>2.21</v>
      </c>
      <c r="AG148" s="82">
        <v>2.16</v>
      </c>
      <c r="AH148" s="82">
        <v>2.17</v>
      </c>
      <c r="AI148" s="82">
        <v>2.11</v>
      </c>
      <c r="AJ148" s="82">
        <v>2.12</v>
      </c>
      <c r="AK148" s="93">
        <v>2.12</v>
      </c>
    </row>
    <row r="149" spans="1:37" x14ac:dyDescent="0.25">
      <c r="A149" s="97">
        <v>1430</v>
      </c>
      <c r="B149" s="92">
        <v>2.25</v>
      </c>
      <c r="C149" s="82">
        <v>2.23</v>
      </c>
      <c r="D149" s="82">
        <v>2.2399999999999998</v>
      </c>
      <c r="E149" s="82">
        <v>2.23</v>
      </c>
      <c r="F149" s="82">
        <v>2.2199999999999998</v>
      </c>
      <c r="G149" s="82">
        <v>2.2400000000000002</v>
      </c>
      <c r="H149" s="82">
        <v>2.19</v>
      </c>
      <c r="I149" s="82">
        <v>2.2100000000000004</v>
      </c>
      <c r="J149" s="82">
        <v>2.2200000000000002</v>
      </c>
      <c r="K149" s="82">
        <v>2.1799999999999997</v>
      </c>
      <c r="L149" s="82">
        <v>2.19</v>
      </c>
      <c r="M149" s="82">
        <v>2.1800000000000002</v>
      </c>
      <c r="N149" s="82">
        <v>2.13</v>
      </c>
      <c r="O149" s="82">
        <v>2.11</v>
      </c>
      <c r="P149" s="82">
        <v>2.12</v>
      </c>
      <c r="Q149" s="82">
        <v>2.0699999999999998</v>
      </c>
      <c r="R149" s="82">
        <v>2.09</v>
      </c>
      <c r="S149" s="93">
        <v>2.09</v>
      </c>
      <c r="T149" s="92">
        <v>2.25</v>
      </c>
      <c r="U149" s="82">
        <v>2.2200000000000002</v>
      </c>
      <c r="V149" s="82">
        <v>2.2200000000000002</v>
      </c>
      <c r="W149" s="82">
        <v>2.2200000000000002</v>
      </c>
      <c r="X149" s="82">
        <v>2.2200000000000002</v>
      </c>
      <c r="Y149" s="82">
        <v>2.2199999999999998</v>
      </c>
      <c r="Z149" s="82">
        <v>2.21</v>
      </c>
      <c r="AA149" s="82">
        <v>2.2000000000000002</v>
      </c>
      <c r="AB149" s="82">
        <v>2.21</v>
      </c>
      <c r="AC149" s="82">
        <v>2.1800000000000002</v>
      </c>
      <c r="AD149" s="82">
        <v>2.19</v>
      </c>
      <c r="AE149" s="82">
        <v>2.21</v>
      </c>
      <c r="AF149" s="82">
        <v>2.21</v>
      </c>
      <c r="AG149" s="82">
        <v>2.16</v>
      </c>
      <c r="AH149" s="82">
        <v>2.17</v>
      </c>
      <c r="AI149" s="82">
        <v>2.11</v>
      </c>
      <c r="AJ149" s="82">
        <v>2.12</v>
      </c>
      <c r="AK149" s="93">
        <v>2.12</v>
      </c>
    </row>
    <row r="150" spans="1:37" x14ac:dyDescent="0.25">
      <c r="A150" s="97">
        <v>1440</v>
      </c>
      <c r="B150" s="92">
        <v>2.25</v>
      </c>
      <c r="C150" s="82">
        <v>2.23</v>
      </c>
      <c r="D150" s="82">
        <v>2.2399999999999998</v>
      </c>
      <c r="E150" s="82">
        <v>2.23</v>
      </c>
      <c r="F150" s="82">
        <v>2.2199999999999998</v>
      </c>
      <c r="G150" s="82">
        <v>2.2400000000000002</v>
      </c>
      <c r="H150" s="82">
        <v>2.19</v>
      </c>
      <c r="I150" s="82">
        <v>2.2100000000000004</v>
      </c>
      <c r="J150" s="82">
        <v>2.2200000000000002</v>
      </c>
      <c r="K150" s="82">
        <v>2.1799999999999997</v>
      </c>
      <c r="L150" s="82">
        <v>2.1799999999999997</v>
      </c>
      <c r="M150" s="82">
        <v>2.1800000000000002</v>
      </c>
      <c r="N150" s="82">
        <v>2.13</v>
      </c>
      <c r="O150" s="82">
        <v>2.11</v>
      </c>
      <c r="P150" s="82">
        <v>2.12</v>
      </c>
      <c r="Q150" s="82">
        <v>2.0699999999999998</v>
      </c>
      <c r="R150" s="82">
        <v>2.0799999999999996</v>
      </c>
      <c r="S150" s="93">
        <v>2.09</v>
      </c>
      <c r="T150" s="92">
        <v>2.25</v>
      </c>
      <c r="U150" s="82">
        <v>2.2200000000000002</v>
      </c>
      <c r="V150" s="82">
        <v>2.2200000000000002</v>
      </c>
      <c r="W150" s="82">
        <v>2.2200000000000002</v>
      </c>
      <c r="X150" s="82">
        <v>2.2200000000000002</v>
      </c>
      <c r="Y150" s="82">
        <v>2.2199999999999998</v>
      </c>
      <c r="Z150" s="82">
        <v>2.21</v>
      </c>
      <c r="AA150" s="82">
        <v>2.2000000000000002</v>
      </c>
      <c r="AB150" s="82">
        <v>2.21</v>
      </c>
      <c r="AC150" s="82">
        <v>2.1800000000000002</v>
      </c>
      <c r="AD150" s="82">
        <v>2.19</v>
      </c>
      <c r="AE150" s="82">
        <v>2.21</v>
      </c>
      <c r="AF150" s="82">
        <v>2.21</v>
      </c>
      <c r="AG150" s="82">
        <v>2.16</v>
      </c>
      <c r="AH150" s="82">
        <v>2.17</v>
      </c>
      <c r="AI150" s="82">
        <v>2.11</v>
      </c>
      <c r="AJ150" s="82">
        <v>2.12</v>
      </c>
      <c r="AK150" s="93">
        <v>2.12</v>
      </c>
    </row>
    <row r="151" spans="1:37" x14ac:dyDescent="0.25">
      <c r="A151" s="97">
        <v>1450</v>
      </c>
      <c r="B151" s="92">
        <v>2.25</v>
      </c>
      <c r="C151" s="82">
        <v>2.23</v>
      </c>
      <c r="D151" s="82">
        <v>2.2399999999999998</v>
      </c>
      <c r="E151" s="82">
        <v>2.23</v>
      </c>
      <c r="F151" s="82">
        <v>2.2199999999999998</v>
      </c>
      <c r="G151" s="82">
        <v>2.2400000000000002</v>
      </c>
      <c r="H151" s="82">
        <v>2.19</v>
      </c>
      <c r="I151" s="82">
        <v>2.2100000000000004</v>
      </c>
      <c r="J151" s="82">
        <v>2.21</v>
      </c>
      <c r="K151" s="82">
        <v>2.1799999999999997</v>
      </c>
      <c r="L151" s="82">
        <v>2.1799999999999997</v>
      </c>
      <c r="M151" s="82">
        <v>2.1800000000000002</v>
      </c>
      <c r="N151" s="82">
        <v>2.12</v>
      </c>
      <c r="O151" s="82">
        <v>2.11</v>
      </c>
      <c r="P151" s="82">
        <v>2.12</v>
      </c>
      <c r="Q151" s="82">
        <v>2.0699999999999998</v>
      </c>
      <c r="R151" s="82">
        <v>2.0799999999999996</v>
      </c>
      <c r="S151" s="93">
        <v>2.09</v>
      </c>
      <c r="T151" s="92">
        <v>2.25</v>
      </c>
      <c r="U151" s="82">
        <v>2.2200000000000002</v>
      </c>
      <c r="V151" s="82">
        <v>2.2200000000000002</v>
      </c>
      <c r="W151" s="82">
        <v>2.2200000000000002</v>
      </c>
      <c r="X151" s="82">
        <v>2.2200000000000002</v>
      </c>
      <c r="Y151" s="82">
        <v>2.2199999999999998</v>
      </c>
      <c r="Z151" s="82">
        <v>2.21</v>
      </c>
      <c r="AA151" s="82">
        <v>2.2000000000000002</v>
      </c>
      <c r="AB151" s="82">
        <v>2.21</v>
      </c>
      <c r="AC151" s="82">
        <v>2.1800000000000002</v>
      </c>
      <c r="AD151" s="82">
        <v>2.19</v>
      </c>
      <c r="AE151" s="82">
        <v>2.21</v>
      </c>
      <c r="AF151" s="82">
        <v>2.21</v>
      </c>
      <c r="AG151" s="82">
        <v>2.16</v>
      </c>
      <c r="AH151" s="82">
        <v>2.17</v>
      </c>
      <c r="AI151" s="82">
        <v>2.11</v>
      </c>
      <c r="AJ151" s="82">
        <v>2.12</v>
      </c>
      <c r="AK151" s="93">
        <v>2.12</v>
      </c>
    </row>
    <row r="152" spans="1:37" x14ac:dyDescent="0.25">
      <c r="A152" s="97">
        <v>1461</v>
      </c>
      <c r="B152" s="92">
        <v>2.25</v>
      </c>
      <c r="C152" s="82">
        <v>2.23</v>
      </c>
      <c r="D152" s="82">
        <v>2.2399999999999998</v>
      </c>
      <c r="E152" s="82">
        <v>2.23</v>
      </c>
      <c r="F152" s="82">
        <v>2.2199999999999998</v>
      </c>
      <c r="G152" s="82">
        <v>2.2400000000000002</v>
      </c>
      <c r="H152" s="82">
        <v>2.19</v>
      </c>
      <c r="I152" s="82">
        <v>2.2100000000000004</v>
      </c>
      <c r="J152" s="82">
        <v>2.21</v>
      </c>
      <c r="K152" s="82">
        <v>2.1799999999999997</v>
      </c>
      <c r="L152" s="82">
        <v>2.1799999999999997</v>
      </c>
      <c r="M152" s="82">
        <v>2.1800000000000002</v>
      </c>
      <c r="N152" s="82">
        <v>2.12</v>
      </c>
      <c r="O152" s="82">
        <v>2.11</v>
      </c>
      <c r="P152" s="82">
        <v>2.12</v>
      </c>
      <c r="Q152" s="82">
        <v>2.0699999999999998</v>
      </c>
      <c r="R152" s="82">
        <v>2.0799999999999996</v>
      </c>
      <c r="S152" s="93">
        <v>2.09</v>
      </c>
      <c r="T152" s="92">
        <v>2.25</v>
      </c>
      <c r="U152" s="82">
        <v>2.2200000000000002</v>
      </c>
      <c r="V152" s="82">
        <v>2.2200000000000002</v>
      </c>
      <c r="W152" s="82">
        <v>2.2200000000000002</v>
      </c>
      <c r="X152" s="82">
        <v>2.2200000000000002</v>
      </c>
      <c r="Y152" s="82">
        <v>2.2199999999999998</v>
      </c>
      <c r="Z152" s="82">
        <v>2.21</v>
      </c>
      <c r="AA152" s="82">
        <v>2.2000000000000002</v>
      </c>
      <c r="AB152" s="82">
        <v>2.21</v>
      </c>
      <c r="AC152" s="82">
        <v>2.1800000000000002</v>
      </c>
      <c r="AD152" s="82">
        <v>2.19</v>
      </c>
      <c r="AE152" s="82">
        <v>2.21</v>
      </c>
      <c r="AF152" s="82">
        <v>2.21</v>
      </c>
      <c r="AG152" s="82">
        <v>2.16</v>
      </c>
      <c r="AH152" s="82">
        <v>2.17</v>
      </c>
      <c r="AI152" s="82">
        <v>2.11</v>
      </c>
      <c r="AJ152" s="82">
        <v>2.12</v>
      </c>
      <c r="AK152" s="93">
        <v>2.11</v>
      </c>
    </row>
    <row r="153" spans="1:37" x14ac:dyDescent="0.25">
      <c r="A153" s="97">
        <v>1471</v>
      </c>
      <c r="B153" s="92">
        <v>2.25</v>
      </c>
      <c r="C153" s="82">
        <v>2.23</v>
      </c>
      <c r="D153" s="82">
        <v>2.2399999999999998</v>
      </c>
      <c r="E153" s="82">
        <v>2.23</v>
      </c>
      <c r="F153" s="82">
        <v>2.2199999999999998</v>
      </c>
      <c r="G153" s="82">
        <v>2.2400000000000002</v>
      </c>
      <c r="H153" s="82">
        <v>2.19</v>
      </c>
      <c r="I153" s="82">
        <v>2.2100000000000004</v>
      </c>
      <c r="J153" s="82">
        <v>2.21</v>
      </c>
      <c r="K153" s="82">
        <v>2.1799999999999997</v>
      </c>
      <c r="L153" s="82">
        <v>2.1799999999999997</v>
      </c>
      <c r="M153" s="82">
        <v>2.1800000000000002</v>
      </c>
      <c r="N153" s="82">
        <v>2.12</v>
      </c>
      <c r="O153" s="82">
        <v>2.11</v>
      </c>
      <c r="P153" s="82">
        <v>2.12</v>
      </c>
      <c r="Q153" s="82">
        <v>2.0699999999999998</v>
      </c>
      <c r="R153" s="82">
        <v>2.0799999999999996</v>
      </c>
      <c r="S153" s="93">
        <v>2.09</v>
      </c>
      <c r="T153" s="92">
        <v>2.25</v>
      </c>
      <c r="U153" s="82">
        <v>2.2200000000000002</v>
      </c>
      <c r="V153" s="82">
        <v>2.2200000000000002</v>
      </c>
      <c r="W153" s="82">
        <v>2.2200000000000002</v>
      </c>
      <c r="X153" s="82">
        <v>2.2200000000000002</v>
      </c>
      <c r="Y153" s="82">
        <v>2.2199999999999998</v>
      </c>
      <c r="Z153" s="82">
        <v>2.21</v>
      </c>
      <c r="AA153" s="82">
        <v>2.2000000000000002</v>
      </c>
      <c r="AB153" s="82">
        <v>2.21</v>
      </c>
      <c r="AC153" s="82">
        <v>2.1800000000000002</v>
      </c>
      <c r="AD153" s="82">
        <v>2.19</v>
      </c>
      <c r="AE153" s="82">
        <v>2.21</v>
      </c>
      <c r="AF153" s="82">
        <v>2.21</v>
      </c>
      <c r="AG153" s="82">
        <v>2.16</v>
      </c>
      <c r="AH153" s="82">
        <v>2.17</v>
      </c>
      <c r="AI153" s="82">
        <v>2.11</v>
      </c>
      <c r="AJ153" s="82">
        <v>2.12</v>
      </c>
      <c r="AK153" s="93">
        <v>2.11</v>
      </c>
    </row>
    <row r="154" spans="1:37" x14ac:dyDescent="0.25">
      <c r="A154" s="97">
        <v>1481</v>
      </c>
      <c r="B154" s="92">
        <v>2.25</v>
      </c>
      <c r="C154" s="82">
        <v>2.23</v>
      </c>
      <c r="D154" s="82">
        <v>2.2399999999999998</v>
      </c>
      <c r="E154" s="82">
        <v>2.23</v>
      </c>
      <c r="F154" s="82">
        <v>2.2199999999999998</v>
      </c>
      <c r="G154" s="82">
        <v>2.2400000000000002</v>
      </c>
      <c r="H154" s="82">
        <v>2.19</v>
      </c>
      <c r="I154" s="82">
        <v>2.2100000000000004</v>
      </c>
      <c r="J154" s="82">
        <v>2.21</v>
      </c>
      <c r="K154" s="82">
        <v>2.1799999999999997</v>
      </c>
      <c r="L154" s="82">
        <v>2.1799999999999997</v>
      </c>
      <c r="M154" s="82">
        <v>2.1800000000000002</v>
      </c>
      <c r="N154" s="82">
        <v>2.12</v>
      </c>
      <c r="O154" s="82">
        <v>2.11</v>
      </c>
      <c r="P154" s="82">
        <v>2.12</v>
      </c>
      <c r="Q154" s="82">
        <v>2.0699999999999998</v>
      </c>
      <c r="R154" s="82">
        <v>2.0799999999999996</v>
      </c>
      <c r="S154" s="93">
        <v>2.09</v>
      </c>
      <c r="T154" s="92">
        <v>2.25</v>
      </c>
      <c r="U154" s="82">
        <v>2.2200000000000002</v>
      </c>
      <c r="V154" s="82">
        <v>2.2200000000000002</v>
      </c>
      <c r="W154" s="82">
        <v>2.2200000000000002</v>
      </c>
      <c r="X154" s="82">
        <v>2.2200000000000002</v>
      </c>
      <c r="Y154" s="82">
        <v>2.2199999999999998</v>
      </c>
      <c r="Z154" s="82">
        <v>2.21</v>
      </c>
      <c r="AA154" s="82">
        <v>2.2000000000000002</v>
      </c>
      <c r="AB154" s="82">
        <v>2.21</v>
      </c>
      <c r="AC154" s="82">
        <v>2.1800000000000002</v>
      </c>
      <c r="AD154" s="82">
        <v>2.19</v>
      </c>
      <c r="AE154" s="82">
        <v>2.21</v>
      </c>
      <c r="AF154" s="82">
        <v>2.21</v>
      </c>
      <c r="AG154" s="82">
        <v>2.1500000000000004</v>
      </c>
      <c r="AH154" s="82">
        <v>2.17</v>
      </c>
      <c r="AI154" s="82">
        <v>2.1</v>
      </c>
      <c r="AJ154" s="82">
        <v>2.12</v>
      </c>
      <c r="AK154" s="93">
        <v>2.11</v>
      </c>
    </row>
    <row r="155" spans="1:37" x14ac:dyDescent="0.25">
      <c r="A155" s="97">
        <v>1491</v>
      </c>
      <c r="B155" s="92">
        <v>2.25</v>
      </c>
      <c r="C155" s="82">
        <v>2.23</v>
      </c>
      <c r="D155" s="82">
        <v>2.2399999999999998</v>
      </c>
      <c r="E155" s="82">
        <v>2.23</v>
      </c>
      <c r="F155" s="82">
        <v>2.2199999999999998</v>
      </c>
      <c r="G155" s="82">
        <v>2.2400000000000002</v>
      </c>
      <c r="H155" s="82">
        <v>2.19</v>
      </c>
      <c r="I155" s="82">
        <v>2.2100000000000004</v>
      </c>
      <c r="J155" s="82">
        <v>2.21</v>
      </c>
      <c r="K155" s="82">
        <v>2.1799999999999997</v>
      </c>
      <c r="L155" s="82">
        <v>2.1799999999999997</v>
      </c>
      <c r="M155" s="82">
        <v>2.1800000000000002</v>
      </c>
      <c r="N155" s="82">
        <v>2.12</v>
      </c>
      <c r="O155" s="82">
        <v>2.11</v>
      </c>
      <c r="P155" s="82">
        <v>2.12</v>
      </c>
      <c r="Q155" s="82">
        <v>2.0699999999999998</v>
      </c>
      <c r="R155" s="82">
        <v>2.0799999999999996</v>
      </c>
      <c r="S155" s="93">
        <v>2.09</v>
      </c>
      <c r="T155" s="92">
        <v>2.25</v>
      </c>
      <c r="U155" s="82">
        <v>2.2200000000000002</v>
      </c>
      <c r="V155" s="82">
        <v>2.2200000000000002</v>
      </c>
      <c r="W155" s="82">
        <v>2.2200000000000002</v>
      </c>
      <c r="X155" s="82">
        <v>2.2200000000000002</v>
      </c>
      <c r="Y155" s="82">
        <v>2.2199999999999998</v>
      </c>
      <c r="Z155" s="82">
        <v>2.21</v>
      </c>
      <c r="AA155" s="82">
        <v>2.2000000000000002</v>
      </c>
      <c r="AB155" s="82">
        <v>2.21</v>
      </c>
      <c r="AC155" s="82">
        <v>2.1800000000000002</v>
      </c>
      <c r="AD155" s="82">
        <v>2.19</v>
      </c>
      <c r="AE155" s="82">
        <v>2.21</v>
      </c>
      <c r="AF155" s="82">
        <v>2.21</v>
      </c>
      <c r="AG155" s="82">
        <v>2.1500000000000004</v>
      </c>
      <c r="AH155" s="82">
        <v>2.17</v>
      </c>
      <c r="AI155" s="82">
        <v>2.1</v>
      </c>
      <c r="AJ155" s="82">
        <v>2.12</v>
      </c>
      <c r="AK155" s="93">
        <v>2.11</v>
      </c>
    </row>
    <row r="156" spans="1:37" x14ac:dyDescent="0.25">
      <c r="A156" s="97">
        <v>1501</v>
      </c>
      <c r="B156" s="92">
        <v>2.25</v>
      </c>
      <c r="C156" s="82">
        <v>2.23</v>
      </c>
      <c r="D156" s="82">
        <v>2.2399999999999998</v>
      </c>
      <c r="E156" s="82">
        <v>2.23</v>
      </c>
      <c r="F156" s="82">
        <v>2.2199999999999998</v>
      </c>
      <c r="G156" s="82">
        <v>2.2400000000000002</v>
      </c>
      <c r="H156" s="82">
        <v>2.19</v>
      </c>
      <c r="I156" s="82">
        <v>2.2000000000000002</v>
      </c>
      <c r="J156" s="82">
        <v>2.21</v>
      </c>
      <c r="K156" s="82">
        <v>2.1799999999999997</v>
      </c>
      <c r="L156" s="82">
        <v>2.1799999999999997</v>
      </c>
      <c r="M156" s="82">
        <v>2.1800000000000002</v>
      </c>
      <c r="N156" s="82">
        <v>2.12</v>
      </c>
      <c r="O156" s="82">
        <v>2.11</v>
      </c>
      <c r="P156" s="82">
        <v>2.12</v>
      </c>
      <c r="Q156" s="82">
        <v>2.0699999999999998</v>
      </c>
      <c r="R156" s="82">
        <v>2.0799999999999996</v>
      </c>
      <c r="S156" s="93">
        <v>2.09</v>
      </c>
      <c r="T156" s="92">
        <v>2.25</v>
      </c>
      <c r="U156" s="82">
        <v>2.2200000000000002</v>
      </c>
      <c r="V156" s="82">
        <v>2.2200000000000002</v>
      </c>
      <c r="W156" s="82">
        <v>2.2200000000000002</v>
      </c>
      <c r="X156" s="82">
        <v>2.2200000000000002</v>
      </c>
      <c r="Y156" s="82">
        <v>2.2199999999999998</v>
      </c>
      <c r="Z156" s="82">
        <v>2.21</v>
      </c>
      <c r="AA156" s="82">
        <v>2.2000000000000002</v>
      </c>
      <c r="AB156" s="82">
        <v>2.21</v>
      </c>
      <c r="AC156" s="82">
        <v>2.1800000000000002</v>
      </c>
      <c r="AD156" s="82">
        <v>2.1799999999999997</v>
      </c>
      <c r="AE156" s="82">
        <v>2.21</v>
      </c>
      <c r="AF156" s="82">
        <v>2.21</v>
      </c>
      <c r="AG156" s="82">
        <v>2.1500000000000004</v>
      </c>
      <c r="AH156" s="82">
        <v>2.17</v>
      </c>
      <c r="AI156" s="82">
        <v>2.1</v>
      </c>
      <c r="AJ156" s="82">
        <v>2.12</v>
      </c>
      <c r="AK156" s="93">
        <v>2.11</v>
      </c>
    </row>
    <row r="157" spans="1:37" x14ac:dyDescent="0.25">
      <c r="A157" s="97">
        <v>1511</v>
      </c>
      <c r="B157" s="92">
        <v>2.25</v>
      </c>
      <c r="C157" s="82">
        <v>2.23</v>
      </c>
      <c r="D157" s="82">
        <v>2.2399999999999998</v>
      </c>
      <c r="E157" s="82">
        <v>2.23</v>
      </c>
      <c r="F157" s="82">
        <v>2.2199999999999998</v>
      </c>
      <c r="G157" s="82">
        <v>2.2400000000000002</v>
      </c>
      <c r="H157" s="82">
        <v>2.19</v>
      </c>
      <c r="I157" s="82">
        <v>2.2000000000000002</v>
      </c>
      <c r="J157" s="82">
        <v>2.21</v>
      </c>
      <c r="K157" s="82">
        <v>2.1799999999999997</v>
      </c>
      <c r="L157" s="82">
        <v>2.1799999999999997</v>
      </c>
      <c r="M157" s="82">
        <v>2.1800000000000002</v>
      </c>
      <c r="N157" s="82">
        <v>2.12</v>
      </c>
      <c r="O157" s="82">
        <v>2.11</v>
      </c>
      <c r="P157" s="82">
        <v>2.11</v>
      </c>
      <c r="Q157" s="82">
        <v>2.0699999999999998</v>
      </c>
      <c r="R157" s="82">
        <v>2.0799999999999996</v>
      </c>
      <c r="S157" s="93">
        <v>2.09</v>
      </c>
      <c r="T157" s="92">
        <v>2.25</v>
      </c>
      <c r="U157" s="82">
        <v>2.2200000000000002</v>
      </c>
      <c r="V157" s="82">
        <v>2.2200000000000002</v>
      </c>
      <c r="W157" s="82">
        <v>2.2200000000000002</v>
      </c>
      <c r="X157" s="82">
        <v>2.2200000000000002</v>
      </c>
      <c r="Y157" s="82">
        <v>2.2199999999999998</v>
      </c>
      <c r="Z157" s="82">
        <v>2.21</v>
      </c>
      <c r="AA157" s="82">
        <v>2.2000000000000002</v>
      </c>
      <c r="AB157" s="82">
        <v>2.21</v>
      </c>
      <c r="AC157" s="82">
        <v>2.1800000000000002</v>
      </c>
      <c r="AD157" s="82">
        <v>2.1799999999999997</v>
      </c>
      <c r="AE157" s="82">
        <v>2.21</v>
      </c>
      <c r="AF157" s="82">
        <v>2.21</v>
      </c>
      <c r="AG157" s="82">
        <v>2.1500000000000004</v>
      </c>
      <c r="AH157" s="82">
        <v>2.17</v>
      </c>
      <c r="AI157" s="82">
        <v>2.1</v>
      </c>
      <c r="AJ157" s="82">
        <v>2.11</v>
      </c>
      <c r="AK157" s="93">
        <v>2.11</v>
      </c>
    </row>
    <row r="158" spans="1:37" x14ac:dyDescent="0.25">
      <c r="A158" s="97">
        <v>1521</v>
      </c>
      <c r="B158" s="92">
        <v>2.25</v>
      </c>
      <c r="C158" s="82">
        <v>2.23</v>
      </c>
      <c r="D158" s="82">
        <v>2.2399999999999998</v>
      </c>
      <c r="E158" s="82">
        <v>2.23</v>
      </c>
      <c r="F158" s="82">
        <v>2.2199999999999998</v>
      </c>
      <c r="G158" s="82">
        <v>2.2400000000000002</v>
      </c>
      <c r="H158" s="82">
        <v>2.19</v>
      </c>
      <c r="I158" s="82">
        <v>2.2000000000000002</v>
      </c>
      <c r="J158" s="82">
        <v>2.21</v>
      </c>
      <c r="K158" s="82">
        <v>2.1799999999999997</v>
      </c>
      <c r="L158" s="82">
        <v>2.1799999999999997</v>
      </c>
      <c r="M158" s="82">
        <v>2.1800000000000002</v>
      </c>
      <c r="N158" s="82">
        <v>2.12</v>
      </c>
      <c r="O158" s="82">
        <v>2.11</v>
      </c>
      <c r="P158" s="82">
        <v>2.11</v>
      </c>
      <c r="Q158" s="82">
        <v>2.0699999999999998</v>
      </c>
      <c r="R158" s="82">
        <v>2.0799999999999996</v>
      </c>
      <c r="S158" s="93">
        <v>2.08</v>
      </c>
      <c r="T158" s="92">
        <v>2.25</v>
      </c>
      <c r="U158" s="82">
        <v>2.2200000000000002</v>
      </c>
      <c r="V158" s="82">
        <v>2.2200000000000002</v>
      </c>
      <c r="W158" s="82">
        <v>2.2200000000000002</v>
      </c>
      <c r="X158" s="82">
        <v>2.2200000000000002</v>
      </c>
      <c r="Y158" s="82">
        <v>2.2199999999999998</v>
      </c>
      <c r="Z158" s="82">
        <v>2.21</v>
      </c>
      <c r="AA158" s="82">
        <v>2.2000000000000002</v>
      </c>
      <c r="AB158" s="82">
        <v>2.21</v>
      </c>
      <c r="AC158" s="82">
        <v>2.1800000000000002</v>
      </c>
      <c r="AD158" s="82">
        <v>2.1799999999999997</v>
      </c>
      <c r="AE158" s="82">
        <v>2.21</v>
      </c>
      <c r="AF158" s="82">
        <v>2.21</v>
      </c>
      <c r="AG158" s="82">
        <v>2.1500000000000004</v>
      </c>
      <c r="AH158" s="82">
        <v>2.1599999999999997</v>
      </c>
      <c r="AI158" s="82">
        <v>2.1</v>
      </c>
      <c r="AJ158" s="82">
        <v>2.11</v>
      </c>
      <c r="AK158" s="93">
        <v>2.11</v>
      </c>
    </row>
    <row r="159" spans="1:37" x14ac:dyDescent="0.25">
      <c r="A159" s="97">
        <v>1532</v>
      </c>
      <c r="B159" s="92">
        <v>2.25</v>
      </c>
      <c r="C159" s="82">
        <v>2.23</v>
      </c>
      <c r="D159" s="82">
        <v>2.2399999999999998</v>
      </c>
      <c r="E159" s="82">
        <v>2.23</v>
      </c>
      <c r="F159" s="82">
        <v>2.2199999999999998</v>
      </c>
      <c r="G159" s="82">
        <v>2.2400000000000002</v>
      </c>
      <c r="H159" s="82">
        <v>2.19</v>
      </c>
      <c r="I159" s="82">
        <v>2.2000000000000002</v>
      </c>
      <c r="J159" s="82">
        <v>2.21</v>
      </c>
      <c r="K159" s="82">
        <v>2.1799999999999997</v>
      </c>
      <c r="L159" s="82">
        <v>2.1799999999999997</v>
      </c>
      <c r="M159" s="82">
        <v>2.1800000000000002</v>
      </c>
      <c r="N159" s="82">
        <v>2.12</v>
      </c>
      <c r="O159" s="82">
        <v>2.11</v>
      </c>
      <c r="P159" s="82">
        <v>2.11</v>
      </c>
      <c r="Q159" s="82">
        <v>2.0699999999999998</v>
      </c>
      <c r="R159" s="82">
        <v>2.0799999999999996</v>
      </c>
      <c r="S159" s="93">
        <v>2.08</v>
      </c>
      <c r="T159" s="92">
        <v>2.25</v>
      </c>
      <c r="U159" s="82">
        <v>2.2200000000000002</v>
      </c>
      <c r="V159" s="82">
        <v>2.2200000000000002</v>
      </c>
      <c r="W159" s="82">
        <v>2.2200000000000002</v>
      </c>
      <c r="X159" s="82">
        <v>2.2200000000000002</v>
      </c>
      <c r="Y159" s="82">
        <v>2.2199999999999998</v>
      </c>
      <c r="Z159" s="82">
        <v>2.21</v>
      </c>
      <c r="AA159" s="82">
        <v>2.2000000000000002</v>
      </c>
      <c r="AB159" s="82">
        <v>2.21</v>
      </c>
      <c r="AC159" s="82">
        <v>2.1800000000000002</v>
      </c>
      <c r="AD159" s="82">
        <v>2.1799999999999997</v>
      </c>
      <c r="AE159" s="82">
        <v>2.21</v>
      </c>
      <c r="AF159" s="82">
        <v>2.21</v>
      </c>
      <c r="AG159" s="82">
        <v>2.1500000000000004</v>
      </c>
      <c r="AH159" s="82">
        <v>2.1599999999999997</v>
      </c>
      <c r="AI159" s="82">
        <v>2.1</v>
      </c>
      <c r="AJ159" s="82">
        <v>2.11</v>
      </c>
      <c r="AK159" s="93">
        <v>2.11</v>
      </c>
    </row>
    <row r="160" spans="1:37" x14ac:dyDescent="0.25">
      <c r="A160" s="97">
        <v>1542</v>
      </c>
      <c r="B160" s="92">
        <v>2.25</v>
      </c>
      <c r="C160" s="82">
        <v>2.23</v>
      </c>
      <c r="D160" s="82">
        <v>2.2399999999999998</v>
      </c>
      <c r="E160" s="82">
        <v>2.23</v>
      </c>
      <c r="F160" s="82">
        <v>2.2199999999999998</v>
      </c>
      <c r="G160" s="82">
        <v>2.2400000000000002</v>
      </c>
      <c r="H160" s="82">
        <v>2.19</v>
      </c>
      <c r="I160" s="82">
        <v>2.2000000000000002</v>
      </c>
      <c r="J160" s="82">
        <v>2.21</v>
      </c>
      <c r="K160" s="82">
        <v>2.1799999999999997</v>
      </c>
      <c r="L160" s="82">
        <v>2.1799999999999997</v>
      </c>
      <c r="M160" s="82">
        <v>2.1800000000000002</v>
      </c>
      <c r="N160" s="82">
        <v>2.12</v>
      </c>
      <c r="O160" s="82">
        <v>2.11</v>
      </c>
      <c r="P160" s="82">
        <v>2.11</v>
      </c>
      <c r="Q160" s="82">
        <v>2.0699999999999998</v>
      </c>
      <c r="R160" s="82">
        <v>2.0699999999999998</v>
      </c>
      <c r="S160" s="93">
        <v>2.08</v>
      </c>
      <c r="T160" s="92">
        <v>2.25</v>
      </c>
      <c r="U160" s="82">
        <v>2.2200000000000002</v>
      </c>
      <c r="V160" s="82">
        <v>2.2200000000000002</v>
      </c>
      <c r="W160" s="82">
        <v>2.2200000000000002</v>
      </c>
      <c r="X160" s="82">
        <v>2.2200000000000002</v>
      </c>
      <c r="Y160" s="82">
        <v>2.2199999999999998</v>
      </c>
      <c r="Z160" s="82">
        <v>2.21</v>
      </c>
      <c r="AA160" s="82">
        <v>2.2000000000000002</v>
      </c>
      <c r="AB160" s="82">
        <v>2.2000000000000002</v>
      </c>
      <c r="AC160" s="82">
        <v>2.1800000000000002</v>
      </c>
      <c r="AD160" s="82">
        <v>2.1799999999999997</v>
      </c>
      <c r="AE160" s="82">
        <v>2.21</v>
      </c>
      <c r="AF160" s="82">
        <v>2.21</v>
      </c>
      <c r="AG160" s="82">
        <v>2.1500000000000004</v>
      </c>
      <c r="AH160" s="82">
        <v>2.1599999999999997</v>
      </c>
      <c r="AI160" s="82">
        <v>2.1</v>
      </c>
      <c r="AJ160" s="82">
        <v>2.11</v>
      </c>
      <c r="AK160" s="93">
        <v>2.1</v>
      </c>
    </row>
    <row r="161" spans="1:37" x14ac:dyDescent="0.25">
      <c r="A161" s="97">
        <v>1552</v>
      </c>
      <c r="B161" s="92">
        <v>2.25</v>
      </c>
      <c r="C161" s="82">
        <v>2.23</v>
      </c>
      <c r="D161" s="82">
        <v>2.2399999999999998</v>
      </c>
      <c r="E161" s="82">
        <v>2.23</v>
      </c>
      <c r="F161" s="82">
        <v>2.2199999999999998</v>
      </c>
      <c r="G161" s="82">
        <v>2.2400000000000002</v>
      </c>
      <c r="H161" s="82">
        <v>2.19</v>
      </c>
      <c r="I161" s="82">
        <v>2.2000000000000002</v>
      </c>
      <c r="J161" s="82">
        <v>2.21</v>
      </c>
      <c r="K161" s="82">
        <v>2.1799999999999997</v>
      </c>
      <c r="L161" s="82">
        <v>2.1799999999999997</v>
      </c>
      <c r="M161" s="82">
        <v>2.1800000000000002</v>
      </c>
      <c r="N161" s="82">
        <v>2.12</v>
      </c>
      <c r="O161" s="82">
        <v>2.11</v>
      </c>
      <c r="P161" s="82">
        <v>2.11</v>
      </c>
      <c r="Q161" s="82">
        <v>2.06</v>
      </c>
      <c r="R161" s="82">
        <v>2.0699999999999998</v>
      </c>
      <c r="S161" s="93">
        <v>2.08</v>
      </c>
      <c r="T161" s="92">
        <v>2.25</v>
      </c>
      <c r="U161" s="82">
        <v>2.2200000000000002</v>
      </c>
      <c r="V161" s="82">
        <v>2.2200000000000002</v>
      </c>
      <c r="W161" s="82">
        <v>2.2200000000000002</v>
      </c>
      <c r="X161" s="82">
        <v>2.2200000000000002</v>
      </c>
      <c r="Y161" s="82">
        <v>2.2199999999999998</v>
      </c>
      <c r="Z161" s="82">
        <v>2.21</v>
      </c>
      <c r="AA161" s="82">
        <v>2.2000000000000002</v>
      </c>
      <c r="AB161" s="82">
        <v>2.2000000000000002</v>
      </c>
      <c r="AC161" s="82">
        <v>2.1800000000000002</v>
      </c>
      <c r="AD161" s="82">
        <v>2.1799999999999997</v>
      </c>
      <c r="AE161" s="82">
        <v>2.21</v>
      </c>
      <c r="AF161" s="82">
        <v>2.21</v>
      </c>
      <c r="AG161" s="82">
        <v>2.1500000000000004</v>
      </c>
      <c r="AH161" s="82">
        <v>2.1599999999999997</v>
      </c>
      <c r="AI161" s="82">
        <v>2.1</v>
      </c>
      <c r="AJ161" s="82">
        <v>2.11</v>
      </c>
      <c r="AK161" s="93">
        <v>2.1</v>
      </c>
    </row>
    <row r="162" spans="1:37" x14ac:dyDescent="0.25">
      <c r="A162" s="97">
        <v>1562</v>
      </c>
      <c r="B162" s="92">
        <v>2.25</v>
      </c>
      <c r="C162" s="82">
        <v>2.23</v>
      </c>
      <c r="D162" s="82">
        <v>2.2399999999999998</v>
      </c>
      <c r="E162" s="82">
        <v>2.23</v>
      </c>
      <c r="F162" s="82">
        <v>2.2199999999999998</v>
      </c>
      <c r="G162" s="82">
        <v>2.2400000000000002</v>
      </c>
      <c r="H162" s="82">
        <v>2.19</v>
      </c>
      <c r="I162" s="82">
        <v>2.2000000000000002</v>
      </c>
      <c r="J162" s="82">
        <v>2.21</v>
      </c>
      <c r="K162" s="82">
        <v>2.1799999999999997</v>
      </c>
      <c r="L162" s="82">
        <v>2.1799999999999997</v>
      </c>
      <c r="M162" s="82">
        <v>2.1800000000000002</v>
      </c>
      <c r="N162" s="82">
        <v>2.12</v>
      </c>
      <c r="O162" s="82">
        <v>2.1</v>
      </c>
      <c r="P162" s="82">
        <v>2.11</v>
      </c>
      <c r="Q162" s="82">
        <v>2.06</v>
      </c>
      <c r="R162" s="82">
        <v>2.0699999999999998</v>
      </c>
      <c r="S162" s="93">
        <v>2.08</v>
      </c>
      <c r="T162" s="92">
        <v>2.25</v>
      </c>
      <c r="U162" s="82">
        <v>2.2200000000000002</v>
      </c>
      <c r="V162" s="82">
        <v>2.2200000000000002</v>
      </c>
      <c r="W162" s="82">
        <v>2.2200000000000002</v>
      </c>
      <c r="X162" s="82">
        <v>2.2200000000000002</v>
      </c>
      <c r="Y162" s="82">
        <v>2.2199999999999998</v>
      </c>
      <c r="Z162" s="82">
        <v>2.21</v>
      </c>
      <c r="AA162" s="82">
        <v>2.2000000000000002</v>
      </c>
      <c r="AB162" s="82">
        <v>2.2000000000000002</v>
      </c>
      <c r="AC162" s="82">
        <v>2.1800000000000002</v>
      </c>
      <c r="AD162" s="82">
        <v>2.1799999999999997</v>
      </c>
      <c r="AE162" s="82">
        <v>2.21</v>
      </c>
      <c r="AF162" s="82">
        <v>2.21</v>
      </c>
      <c r="AG162" s="82">
        <v>2.1500000000000004</v>
      </c>
      <c r="AH162" s="82">
        <v>2.1599999999999997</v>
      </c>
      <c r="AI162" s="82">
        <v>2.1</v>
      </c>
      <c r="AJ162" s="82">
        <v>2.11</v>
      </c>
      <c r="AK162" s="93">
        <v>2.1</v>
      </c>
    </row>
    <row r="163" spans="1:37" x14ac:dyDescent="0.25">
      <c r="A163" s="97">
        <v>1572</v>
      </c>
      <c r="B163" s="92">
        <v>2.25</v>
      </c>
      <c r="C163" s="82">
        <v>2.23</v>
      </c>
      <c r="D163" s="82">
        <v>2.2399999999999998</v>
      </c>
      <c r="E163" s="82">
        <v>2.23</v>
      </c>
      <c r="F163" s="82">
        <v>2.2199999999999998</v>
      </c>
      <c r="G163" s="82">
        <v>2.2400000000000002</v>
      </c>
      <c r="H163" s="82">
        <v>2.19</v>
      </c>
      <c r="I163" s="82">
        <v>2.2000000000000002</v>
      </c>
      <c r="J163" s="82">
        <v>2.21</v>
      </c>
      <c r="K163" s="82">
        <v>2.1799999999999997</v>
      </c>
      <c r="L163" s="82">
        <v>2.1799999999999997</v>
      </c>
      <c r="M163" s="82">
        <v>2.1800000000000002</v>
      </c>
      <c r="N163" s="82">
        <v>2.11</v>
      </c>
      <c r="O163" s="82">
        <v>2.1</v>
      </c>
      <c r="P163" s="82">
        <v>2.11</v>
      </c>
      <c r="Q163" s="82">
        <v>2.06</v>
      </c>
      <c r="R163" s="82">
        <v>2.0699999999999998</v>
      </c>
      <c r="S163" s="93">
        <v>2.08</v>
      </c>
      <c r="T163" s="92">
        <v>2.25</v>
      </c>
      <c r="U163" s="82">
        <v>2.2200000000000002</v>
      </c>
      <c r="V163" s="82">
        <v>2.2200000000000002</v>
      </c>
      <c r="W163" s="82">
        <v>2.2200000000000002</v>
      </c>
      <c r="X163" s="82">
        <v>2.2200000000000002</v>
      </c>
      <c r="Y163" s="82">
        <v>2.2199999999999998</v>
      </c>
      <c r="Z163" s="82">
        <v>2.21</v>
      </c>
      <c r="AA163" s="82">
        <v>2.2000000000000002</v>
      </c>
      <c r="AB163" s="82">
        <v>2.2000000000000002</v>
      </c>
      <c r="AC163" s="82">
        <v>2.1800000000000002</v>
      </c>
      <c r="AD163" s="82">
        <v>2.1799999999999997</v>
      </c>
      <c r="AE163" s="82">
        <v>2.21</v>
      </c>
      <c r="AF163" s="82">
        <v>2.21</v>
      </c>
      <c r="AG163" s="82">
        <v>2.1500000000000004</v>
      </c>
      <c r="AH163" s="82">
        <v>2.1599999999999997</v>
      </c>
      <c r="AI163" s="82">
        <v>2.09</v>
      </c>
      <c r="AJ163" s="82">
        <v>2.11</v>
      </c>
      <c r="AK163" s="93">
        <v>2.1</v>
      </c>
    </row>
    <row r="164" spans="1:37" x14ac:dyDescent="0.25">
      <c r="A164" s="97">
        <v>1582</v>
      </c>
      <c r="B164" s="92">
        <v>2.25</v>
      </c>
      <c r="C164" s="82">
        <v>2.23</v>
      </c>
      <c r="D164" s="82">
        <v>2.2399999999999998</v>
      </c>
      <c r="E164" s="82">
        <v>2.23</v>
      </c>
      <c r="F164" s="82">
        <v>2.2199999999999998</v>
      </c>
      <c r="G164" s="82">
        <v>2.2400000000000002</v>
      </c>
      <c r="H164" s="82">
        <v>2.19</v>
      </c>
      <c r="I164" s="82">
        <v>2.2000000000000002</v>
      </c>
      <c r="J164" s="82">
        <v>2.21</v>
      </c>
      <c r="K164" s="82">
        <v>2.1799999999999997</v>
      </c>
      <c r="L164" s="82">
        <v>2.1799999999999997</v>
      </c>
      <c r="M164" s="82">
        <v>2.1800000000000002</v>
      </c>
      <c r="N164" s="82">
        <v>2.11</v>
      </c>
      <c r="O164" s="82">
        <v>2.1</v>
      </c>
      <c r="P164" s="82">
        <v>2.11</v>
      </c>
      <c r="Q164" s="82">
        <v>2.06</v>
      </c>
      <c r="R164" s="82">
        <v>2.0699999999999998</v>
      </c>
      <c r="S164" s="93">
        <v>2.08</v>
      </c>
      <c r="T164" s="92">
        <v>2.25</v>
      </c>
      <c r="U164" s="82">
        <v>2.21</v>
      </c>
      <c r="V164" s="82">
        <v>2.2200000000000002</v>
      </c>
      <c r="W164" s="82">
        <v>2.2200000000000002</v>
      </c>
      <c r="X164" s="82">
        <v>2.2200000000000002</v>
      </c>
      <c r="Y164" s="82">
        <v>2.2199999999999998</v>
      </c>
      <c r="Z164" s="82">
        <v>2.21</v>
      </c>
      <c r="AA164" s="82">
        <v>2.2000000000000002</v>
      </c>
      <c r="AB164" s="82">
        <v>2.2000000000000002</v>
      </c>
      <c r="AC164" s="82">
        <v>2.1800000000000002</v>
      </c>
      <c r="AD164" s="82">
        <v>2.1799999999999997</v>
      </c>
      <c r="AE164" s="82">
        <v>2.21</v>
      </c>
      <c r="AF164" s="82">
        <v>2.2000000000000002</v>
      </c>
      <c r="AG164" s="82">
        <v>2.1500000000000004</v>
      </c>
      <c r="AH164" s="82">
        <v>2.1599999999999997</v>
      </c>
      <c r="AI164" s="82">
        <v>2.09</v>
      </c>
      <c r="AJ164" s="82">
        <v>2.11</v>
      </c>
      <c r="AK164" s="93">
        <v>2.1</v>
      </c>
    </row>
    <row r="165" spans="1:37" x14ac:dyDescent="0.25">
      <c r="A165" s="97">
        <v>1593</v>
      </c>
      <c r="B165" s="92">
        <v>2.25</v>
      </c>
      <c r="C165" s="82">
        <v>2.23</v>
      </c>
      <c r="D165" s="82">
        <v>2.2399999999999998</v>
      </c>
      <c r="E165" s="82">
        <v>2.23</v>
      </c>
      <c r="F165" s="82">
        <v>2.2199999999999998</v>
      </c>
      <c r="G165" s="82">
        <v>2.2400000000000002</v>
      </c>
      <c r="H165" s="82">
        <v>2.19</v>
      </c>
      <c r="I165" s="82">
        <v>2.2000000000000002</v>
      </c>
      <c r="J165" s="82">
        <v>2.21</v>
      </c>
      <c r="K165" s="82">
        <v>2.17</v>
      </c>
      <c r="L165" s="82">
        <v>2.1799999999999997</v>
      </c>
      <c r="M165" s="82">
        <v>2.17</v>
      </c>
      <c r="N165" s="82">
        <v>2.11</v>
      </c>
      <c r="O165" s="82">
        <v>2.1</v>
      </c>
      <c r="P165" s="82">
        <v>2.11</v>
      </c>
      <c r="Q165" s="82">
        <v>2.06</v>
      </c>
      <c r="R165" s="82">
        <v>2.0699999999999998</v>
      </c>
      <c r="S165" s="93">
        <v>2.08</v>
      </c>
      <c r="T165" s="92">
        <v>2.25</v>
      </c>
      <c r="U165" s="82">
        <v>2.21</v>
      </c>
      <c r="V165" s="82">
        <v>2.2200000000000002</v>
      </c>
      <c r="W165" s="82">
        <v>2.2200000000000002</v>
      </c>
      <c r="X165" s="82">
        <v>2.2200000000000002</v>
      </c>
      <c r="Y165" s="82">
        <v>2.2199999999999998</v>
      </c>
      <c r="Z165" s="82">
        <v>2.21</v>
      </c>
      <c r="AA165" s="82">
        <v>2.2000000000000002</v>
      </c>
      <c r="AB165" s="82">
        <v>2.2000000000000002</v>
      </c>
      <c r="AC165" s="82">
        <v>2.1800000000000002</v>
      </c>
      <c r="AD165" s="82">
        <v>2.1799999999999997</v>
      </c>
      <c r="AE165" s="82">
        <v>2.21</v>
      </c>
      <c r="AF165" s="82">
        <v>2.2000000000000002</v>
      </c>
      <c r="AG165" s="82">
        <v>2.1500000000000004</v>
      </c>
      <c r="AH165" s="82">
        <v>2.1599999999999997</v>
      </c>
      <c r="AI165" s="82">
        <v>2.09</v>
      </c>
      <c r="AJ165" s="82">
        <v>2.11</v>
      </c>
      <c r="AK165" s="93">
        <v>2.1</v>
      </c>
    </row>
    <row r="166" spans="1:37" x14ac:dyDescent="0.25">
      <c r="A166" s="97">
        <v>1603</v>
      </c>
      <c r="B166" s="92">
        <v>2.25</v>
      </c>
      <c r="C166" s="82">
        <v>2.23</v>
      </c>
      <c r="D166" s="82">
        <v>2.2399999999999998</v>
      </c>
      <c r="E166" s="82">
        <v>2.23</v>
      </c>
      <c r="F166" s="82">
        <v>2.2199999999999998</v>
      </c>
      <c r="G166" s="82">
        <v>2.2400000000000002</v>
      </c>
      <c r="H166" s="82">
        <v>2.19</v>
      </c>
      <c r="I166" s="82">
        <v>2.2000000000000002</v>
      </c>
      <c r="J166" s="82">
        <v>2.21</v>
      </c>
      <c r="K166" s="82">
        <v>2.17</v>
      </c>
      <c r="L166" s="82">
        <v>2.1799999999999997</v>
      </c>
      <c r="M166" s="82">
        <v>2.17</v>
      </c>
      <c r="N166" s="82">
        <v>2.11</v>
      </c>
      <c r="O166" s="82">
        <v>2.1</v>
      </c>
      <c r="P166" s="82">
        <v>2.11</v>
      </c>
      <c r="Q166" s="82">
        <v>2.06</v>
      </c>
      <c r="R166" s="82">
        <v>2.0699999999999998</v>
      </c>
      <c r="S166" s="93">
        <v>2.08</v>
      </c>
      <c r="T166" s="92">
        <v>2.25</v>
      </c>
      <c r="U166" s="82">
        <v>2.21</v>
      </c>
      <c r="V166" s="82">
        <v>2.2200000000000002</v>
      </c>
      <c r="W166" s="82">
        <v>2.2200000000000002</v>
      </c>
      <c r="X166" s="82">
        <v>2.2200000000000002</v>
      </c>
      <c r="Y166" s="82">
        <v>2.2199999999999998</v>
      </c>
      <c r="Z166" s="82">
        <v>2.21</v>
      </c>
      <c r="AA166" s="82">
        <v>2.2000000000000002</v>
      </c>
      <c r="AB166" s="82">
        <v>2.2000000000000002</v>
      </c>
      <c r="AC166" s="82">
        <v>2.1800000000000002</v>
      </c>
      <c r="AD166" s="82">
        <v>2.1799999999999997</v>
      </c>
      <c r="AE166" s="82">
        <v>2.21</v>
      </c>
      <c r="AF166" s="82">
        <v>2.2000000000000002</v>
      </c>
      <c r="AG166" s="82">
        <v>2.1500000000000004</v>
      </c>
      <c r="AH166" s="82">
        <v>2.1599999999999997</v>
      </c>
      <c r="AI166" s="82">
        <v>2.09</v>
      </c>
      <c r="AJ166" s="82">
        <v>2.1</v>
      </c>
      <c r="AK166" s="93">
        <v>2.1</v>
      </c>
    </row>
    <row r="167" spans="1:37" x14ac:dyDescent="0.25">
      <c r="A167" s="97">
        <v>1613</v>
      </c>
      <c r="B167" s="92">
        <v>2.25</v>
      </c>
      <c r="C167" s="82">
        <v>2.23</v>
      </c>
      <c r="D167" s="82">
        <v>2.2399999999999998</v>
      </c>
      <c r="E167" s="82">
        <v>2.23</v>
      </c>
      <c r="F167" s="82">
        <v>2.2199999999999998</v>
      </c>
      <c r="G167" s="82">
        <v>2.2400000000000002</v>
      </c>
      <c r="H167" s="82">
        <v>2.19</v>
      </c>
      <c r="I167" s="82">
        <v>2.2000000000000002</v>
      </c>
      <c r="J167" s="82">
        <v>2.21</v>
      </c>
      <c r="K167" s="82">
        <v>2.17</v>
      </c>
      <c r="L167" s="82">
        <v>2.1799999999999997</v>
      </c>
      <c r="M167" s="82">
        <v>2.17</v>
      </c>
      <c r="N167" s="82">
        <v>2.11</v>
      </c>
      <c r="O167" s="82">
        <v>2.1</v>
      </c>
      <c r="P167" s="82">
        <v>2.11</v>
      </c>
      <c r="Q167" s="82">
        <v>2.06</v>
      </c>
      <c r="R167" s="82">
        <v>2.0699999999999998</v>
      </c>
      <c r="S167" s="93">
        <v>2.08</v>
      </c>
      <c r="T167" s="92">
        <v>2.25</v>
      </c>
      <c r="U167" s="82">
        <v>2.21</v>
      </c>
      <c r="V167" s="82">
        <v>2.2200000000000002</v>
      </c>
      <c r="W167" s="82">
        <v>2.2200000000000002</v>
      </c>
      <c r="X167" s="82">
        <v>2.2200000000000002</v>
      </c>
      <c r="Y167" s="82">
        <v>2.2199999999999998</v>
      </c>
      <c r="Z167" s="82">
        <v>2.21</v>
      </c>
      <c r="AA167" s="82">
        <v>2.2000000000000002</v>
      </c>
      <c r="AB167" s="82">
        <v>2.2000000000000002</v>
      </c>
      <c r="AC167" s="82">
        <v>2.1800000000000002</v>
      </c>
      <c r="AD167" s="82">
        <v>2.1799999999999997</v>
      </c>
      <c r="AE167" s="82">
        <v>2.21</v>
      </c>
      <c r="AF167" s="82">
        <v>2.2000000000000002</v>
      </c>
      <c r="AG167" s="82">
        <v>2.1500000000000004</v>
      </c>
      <c r="AH167" s="82">
        <v>2.1599999999999997</v>
      </c>
      <c r="AI167" s="82">
        <v>2.09</v>
      </c>
      <c r="AJ167" s="82">
        <v>2.1</v>
      </c>
      <c r="AK167" s="93">
        <v>2.09</v>
      </c>
    </row>
    <row r="168" spans="1:37" x14ac:dyDescent="0.25">
      <c r="A168" s="97">
        <v>1623</v>
      </c>
      <c r="B168" s="92">
        <v>2.25</v>
      </c>
      <c r="C168" s="82">
        <v>2.23</v>
      </c>
      <c r="D168" s="82">
        <v>2.2399999999999998</v>
      </c>
      <c r="E168" s="82">
        <v>2.23</v>
      </c>
      <c r="F168" s="82">
        <v>2.2199999999999998</v>
      </c>
      <c r="G168" s="82">
        <v>2.2400000000000002</v>
      </c>
      <c r="H168" s="82">
        <v>2.19</v>
      </c>
      <c r="I168" s="82">
        <v>2.2000000000000002</v>
      </c>
      <c r="J168" s="82">
        <v>2.21</v>
      </c>
      <c r="K168" s="82">
        <v>2.17</v>
      </c>
      <c r="L168" s="82">
        <v>2.1799999999999997</v>
      </c>
      <c r="M168" s="82">
        <v>2.17</v>
      </c>
      <c r="N168" s="82">
        <v>2.11</v>
      </c>
      <c r="O168" s="82">
        <v>2.1</v>
      </c>
      <c r="P168" s="82">
        <v>2.11</v>
      </c>
      <c r="Q168" s="82">
        <v>2.06</v>
      </c>
      <c r="R168" s="82">
        <v>2.0699999999999998</v>
      </c>
      <c r="S168" s="93">
        <v>2.08</v>
      </c>
      <c r="T168" s="92">
        <v>2.25</v>
      </c>
      <c r="U168" s="82">
        <v>2.21</v>
      </c>
      <c r="V168" s="82">
        <v>2.2200000000000002</v>
      </c>
      <c r="W168" s="82">
        <v>2.2200000000000002</v>
      </c>
      <c r="X168" s="82">
        <v>2.2200000000000002</v>
      </c>
      <c r="Y168" s="82">
        <v>2.2199999999999998</v>
      </c>
      <c r="Z168" s="82">
        <v>2.21</v>
      </c>
      <c r="AA168" s="82">
        <v>2.2000000000000002</v>
      </c>
      <c r="AB168" s="82">
        <v>2.2000000000000002</v>
      </c>
      <c r="AC168" s="82">
        <v>2.1800000000000002</v>
      </c>
      <c r="AD168" s="82">
        <v>2.1799999999999997</v>
      </c>
      <c r="AE168" s="82">
        <v>2.21</v>
      </c>
      <c r="AF168" s="82">
        <v>2.2000000000000002</v>
      </c>
      <c r="AG168" s="82">
        <v>2.1500000000000004</v>
      </c>
      <c r="AH168" s="82">
        <v>2.1599999999999997</v>
      </c>
      <c r="AI168" s="82">
        <v>2.09</v>
      </c>
      <c r="AJ168" s="82">
        <v>2.1</v>
      </c>
      <c r="AK168" s="93">
        <v>2.09</v>
      </c>
    </row>
    <row r="169" spans="1:37" x14ac:dyDescent="0.25">
      <c r="A169" s="97">
        <v>1633</v>
      </c>
      <c r="B169" s="92">
        <v>2.25</v>
      </c>
      <c r="C169" s="82">
        <v>2.23</v>
      </c>
      <c r="D169" s="82">
        <v>2.2399999999999998</v>
      </c>
      <c r="E169" s="82">
        <v>2.23</v>
      </c>
      <c r="F169" s="82">
        <v>2.2199999999999998</v>
      </c>
      <c r="G169" s="82">
        <v>2.2400000000000002</v>
      </c>
      <c r="H169" s="82">
        <v>2.19</v>
      </c>
      <c r="I169" s="82">
        <v>2.2000000000000002</v>
      </c>
      <c r="J169" s="82">
        <v>2.21</v>
      </c>
      <c r="K169" s="82">
        <v>2.17</v>
      </c>
      <c r="L169" s="82">
        <v>2.1799999999999997</v>
      </c>
      <c r="M169" s="82">
        <v>2.17</v>
      </c>
      <c r="N169" s="82">
        <v>2.11</v>
      </c>
      <c r="O169" s="82">
        <v>2.1</v>
      </c>
      <c r="P169" s="82">
        <v>2.11</v>
      </c>
      <c r="Q169" s="82">
        <v>2.06</v>
      </c>
      <c r="R169" s="82">
        <v>2.0699999999999998</v>
      </c>
      <c r="S169" s="93">
        <v>2.08</v>
      </c>
      <c r="T169" s="92">
        <v>2.25</v>
      </c>
      <c r="U169" s="82">
        <v>2.21</v>
      </c>
      <c r="V169" s="82">
        <v>2.2200000000000002</v>
      </c>
      <c r="W169" s="82">
        <v>2.2200000000000002</v>
      </c>
      <c r="X169" s="82">
        <v>2.2200000000000002</v>
      </c>
      <c r="Y169" s="82">
        <v>2.2199999999999998</v>
      </c>
      <c r="Z169" s="82">
        <v>2.21</v>
      </c>
      <c r="AA169" s="82">
        <v>2.2000000000000002</v>
      </c>
      <c r="AB169" s="82">
        <v>2.2000000000000002</v>
      </c>
      <c r="AC169" s="82">
        <v>2.1800000000000002</v>
      </c>
      <c r="AD169" s="82">
        <v>2.1799999999999997</v>
      </c>
      <c r="AE169" s="82">
        <v>2.21</v>
      </c>
      <c r="AF169" s="82">
        <v>2.2000000000000002</v>
      </c>
      <c r="AG169" s="82">
        <v>2.1500000000000004</v>
      </c>
      <c r="AH169" s="82">
        <v>2.1599999999999997</v>
      </c>
      <c r="AI169" s="82">
        <v>2.09</v>
      </c>
      <c r="AJ169" s="82">
        <v>2.1</v>
      </c>
      <c r="AK169" s="93">
        <v>2.09</v>
      </c>
    </row>
    <row r="170" spans="1:37" x14ac:dyDescent="0.25">
      <c r="A170" s="97">
        <v>1643</v>
      </c>
      <c r="B170" s="92">
        <v>2.25</v>
      </c>
      <c r="C170" s="82">
        <v>2.23</v>
      </c>
      <c r="D170" s="82">
        <v>2.2399999999999998</v>
      </c>
      <c r="E170" s="82">
        <v>2.23</v>
      </c>
      <c r="F170" s="82">
        <v>2.2199999999999998</v>
      </c>
      <c r="G170" s="82">
        <v>2.2400000000000002</v>
      </c>
      <c r="H170" s="82">
        <v>2.1800000000000002</v>
      </c>
      <c r="I170" s="82">
        <v>2.2000000000000002</v>
      </c>
      <c r="J170" s="82">
        <v>2.21</v>
      </c>
      <c r="K170" s="82">
        <v>2.17</v>
      </c>
      <c r="L170" s="82">
        <v>2.17</v>
      </c>
      <c r="M170" s="82">
        <v>2.17</v>
      </c>
      <c r="N170" s="82">
        <v>2.11</v>
      </c>
      <c r="O170" s="82">
        <v>2.1</v>
      </c>
      <c r="P170" s="82">
        <v>2.11</v>
      </c>
      <c r="Q170" s="82">
        <v>2.06</v>
      </c>
      <c r="R170" s="82">
        <v>2.0699999999999998</v>
      </c>
      <c r="S170" s="93">
        <v>2.0699999999999998</v>
      </c>
      <c r="T170" s="92">
        <v>2.25</v>
      </c>
      <c r="U170" s="82">
        <v>2.21</v>
      </c>
      <c r="V170" s="82">
        <v>2.2200000000000002</v>
      </c>
      <c r="W170" s="82">
        <v>2.2200000000000002</v>
      </c>
      <c r="X170" s="82">
        <v>2.2200000000000002</v>
      </c>
      <c r="Y170" s="82">
        <v>2.2199999999999998</v>
      </c>
      <c r="Z170" s="82">
        <v>2.21</v>
      </c>
      <c r="AA170" s="82">
        <v>2.2000000000000002</v>
      </c>
      <c r="AB170" s="82">
        <v>2.2000000000000002</v>
      </c>
      <c r="AC170" s="82">
        <v>2.17</v>
      </c>
      <c r="AD170" s="82">
        <v>2.1799999999999997</v>
      </c>
      <c r="AE170" s="82">
        <v>2.21</v>
      </c>
      <c r="AF170" s="82">
        <v>2.2000000000000002</v>
      </c>
      <c r="AG170" s="82">
        <v>2.14</v>
      </c>
      <c r="AH170" s="82">
        <v>2.1599999999999997</v>
      </c>
      <c r="AI170" s="82">
        <v>2.09</v>
      </c>
      <c r="AJ170" s="82">
        <v>2.1</v>
      </c>
      <c r="AK170" s="93">
        <v>2.09</v>
      </c>
    </row>
    <row r="171" spans="1:37" x14ac:dyDescent="0.25">
      <c r="A171" s="97">
        <v>1653</v>
      </c>
      <c r="B171" s="92">
        <v>2.25</v>
      </c>
      <c r="C171" s="82">
        <v>2.23</v>
      </c>
      <c r="D171" s="82">
        <v>2.2399999999999998</v>
      </c>
      <c r="E171" s="82">
        <v>2.2199999999999998</v>
      </c>
      <c r="F171" s="82">
        <v>2.2199999999999998</v>
      </c>
      <c r="G171" s="82">
        <v>2.2400000000000002</v>
      </c>
      <c r="H171" s="82">
        <v>2.1800000000000002</v>
      </c>
      <c r="I171" s="82">
        <v>2.1900000000000004</v>
      </c>
      <c r="J171" s="82">
        <v>2.21</v>
      </c>
      <c r="K171" s="82">
        <v>2.17</v>
      </c>
      <c r="L171" s="82">
        <v>2.17</v>
      </c>
      <c r="M171" s="82">
        <v>2.17</v>
      </c>
      <c r="N171" s="82">
        <v>2.11</v>
      </c>
      <c r="O171" s="82">
        <v>2.1</v>
      </c>
      <c r="P171" s="82">
        <v>2.11</v>
      </c>
      <c r="Q171" s="82">
        <v>2.06</v>
      </c>
      <c r="R171" s="82">
        <v>2.0699999999999998</v>
      </c>
      <c r="S171" s="93">
        <v>2.0699999999999998</v>
      </c>
      <c r="T171" s="92">
        <v>2.25</v>
      </c>
      <c r="U171" s="82">
        <v>2.21</v>
      </c>
      <c r="V171" s="82">
        <v>2.2200000000000002</v>
      </c>
      <c r="W171" s="82">
        <v>2.2200000000000002</v>
      </c>
      <c r="X171" s="82">
        <v>2.2200000000000002</v>
      </c>
      <c r="Y171" s="82">
        <v>2.2199999999999998</v>
      </c>
      <c r="Z171" s="82">
        <v>2.21</v>
      </c>
      <c r="AA171" s="82">
        <v>2.2000000000000002</v>
      </c>
      <c r="AB171" s="82">
        <v>2.2000000000000002</v>
      </c>
      <c r="AC171" s="82">
        <v>2.17</v>
      </c>
      <c r="AD171" s="82">
        <v>2.1799999999999997</v>
      </c>
      <c r="AE171" s="82">
        <v>2.21</v>
      </c>
      <c r="AF171" s="82">
        <v>2.2000000000000002</v>
      </c>
      <c r="AG171" s="82">
        <v>2.14</v>
      </c>
      <c r="AH171" s="82">
        <v>2.1599999999999997</v>
      </c>
      <c r="AI171" s="82">
        <v>2.08</v>
      </c>
      <c r="AJ171" s="82">
        <v>2.1</v>
      </c>
      <c r="AK171" s="93">
        <v>2.09</v>
      </c>
    </row>
    <row r="172" spans="1:37" x14ac:dyDescent="0.25">
      <c r="A172" s="97">
        <v>1664</v>
      </c>
      <c r="B172" s="92">
        <v>2.25</v>
      </c>
      <c r="C172" s="82">
        <v>2.23</v>
      </c>
      <c r="D172" s="82">
        <v>2.2399999999999998</v>
      </c>
      <c r="E172" s="82">
        <v>2.2199999999999998</v>
      </c>
      <c r="F172" s="82">
        <v>2.2199999999999998</v>
      </c>
      <c r="G172" s="82">
        <v>2.2400000000000002</v>
      </c>
      <c r="H172" s="82">
        <v>2.1800000000000002</v>
      </c>
      <c r="I172" s="82">
        <v>2.1900000000000004</v>
      </c>
      <c r="J172" s="82">
        <v>2.21</v>
      </c>
      <c r="K172" s="82">
        <v>2.17</v>
      </c>
      <c r="L172" s="82">
        <v>2.17</v>
      </c>
      <c r="M172" s="82">
        <v>2.17</v>
      </c>
      <c r="N172" s="82">
        <v>2.11</v>
      </c>
      <c r="O172" s="82">
        <v>2.1</v>
      </c>
      <c r="P172" s="82">
        <v>2.1</v>
      </c>
      <c r="Q172" s="82">
        <v>2.06</v>
      </c>
      <c r="R172" s="82">
        <v>2.0599999999999996</v>
      </c>
      <c r="S172" s="93">
        <v>2.0699999999999998</v>
      </c>
      <c r="T172" s="92">
        <v>2.25</v>
      </c>
      <c r="U172" s="82">
        <v>2.21</v>
      </c>
      <c r="V172" s="82">
        <v>2.2200000000000002</v>
      </c>
      <c r="W172" s="82">
        <v>2.2200000000000002</v>
      </c>
      <c r="X172" s="82">
        <v>2.2200000000000002</v>
      </c>
      <c r="Y172" s="82">
        <v>2.2199999999999998</v>
      </c>
      <c r="Z172" s="82">
        <v>2.21</v>
      </c>
      <c r="AA172" s="82">
        <v>2.2000000000000002</v>
      </c>
      <c r="AB172" s="82">
        <v>2.2000000000000002</v>
      </c>
      <c r="AC172" s="82">
        <v>2.17</v>
      </c>
      <c r="AD172" s="82">
        <v>2.1799999999999997</v>
      </c>
      <c r="AE172" s="82">
        <v>2.21</v>
      </c>
      <c r="AF172" s="82">
        <v>2.2000000000000002</v>
      </c>
      <c r="AG172" s="82">
        <v>2.14</v>
      </c>
      <c r="AH172" s="82">
        <v>2.1599999999999997</v>
      </c>
      <c r="AI172" s="82">
        <v>2.08</v>
      </c>
      <c r="AJ172" s="82">
        <v>2.1</v>
      </c>
      <c r="AK172" s="93">
        <v>2.09</v>
      </c>
    </row>
    <row r="173" spans="1:37" x14ac:dyDescent="0.25">
      <c r="A173" s="97">
        <v>1674</v>
      </c>
      <c r="B173" s="92">
        <v>2.25</v>
      </c>
      <c r="C173" s="82">
        <v>2.23</v>
      </c>
      <c r="D173" s="82">
        <v>2.2399999999999998</v>
      </c>
      <c r="E173" s="82">
        <v>2.2199999999999998</v>
      </c>
      <c r="F173" s="82">
        <v>2.2199999999999998</v>
      </c>
      <c r="G173" s="82">
        <v>2.2300000000000004</v>
      </c>
      <c r="H173" s="82">
        <v>2.1800000000000002</v>
      </c>
      <c r="I173" s="82">
        <v>2.1900000000000004</v>
      </c>
      <c r="J173" s="82">
        <v>2.21</v>
      </c>
      <c r="K173" s="82">
        <v>2.17</v>
      </c>
      <c r="L173" s="82">
        <v>2.17</v>
      </c>
      <c r="M173" s="82">
        <v>2.17</v>
      </c>
      <c r="N173" s="82">
        <v>2.11</v>
      </c>
      <c r="O173" s="82">
        <v>2.1</v>
      </c>
      <c r="P173" s="82">
        <v>2.1</v>
      </c>
      <c r="Q173" s="82">
        <v>2.06</v>
      </c>
      <c r="R173" s="82">
        <v>2.0599999999999996</v>
      </c>
      <c r="S173" s="93">
        <v>2.0699999999999998</v>
      </c>
      <c r="T173" s="92">
        <v>2.25</v>
      </c>
      <c r="U173" s="82">
        <v>2.21</v>
      </c>
      <c r="V173" s="82">
        <v>2.2200000000000002</v>
      </c>
      <c r="W173" s="82">
        <v>2.2200000000000002</v>
      </c>
      <c r="X173" s="82">
        <v>2.2200000000000002</v>
      </c>
      <c r="Y173" s="82">
        <v>2.2199999999999998</v>
      </c>
      <c r="Z173" s="82">
        <v>2.21</v>
      </c>
      <c r="AA173" s="82">
        <v>2.2000000000000002</v>
      </c>
      <c r="AB173" s="82">
        <v>2.2000000000000002</v>
      </c>
      <c r="AC173" s="82">
        <v>2.17</v>
      </c>
      <c r="AD173" s="82">
        <v>2.1799999999999997</v>
      </c>
      <c r="AE173" s="82">
        <v>2.21</v>
      </c>
      <c r="AF173" s="82">
        <v>2.2000000000000002</v>
      </c>
      <c r="AG173" s="82">
        <v>2.14</v>
      </c>
      <c r="AH173" s="82">
        <v>2.1599999999999997</v>
      </c>
      <c r="AI173" s="82">
        <v>2.08</v>
      </c>
      <c r="AJ173" s="82">
        <v>2.1</v>
      </c>
      <c r="AK173" s="93">
        <v>2.09</v>
      </c>
    </row>
    <row r="174" spans="1:37" x14ac:dyDescent="0.25">
      <c r="A174" s="97">
        <v>1684</v>
      </c>
      <c r="B174" s="92">
        <v>2.25</v>
      </c>
      <c r="C174" s="82">
        <v>2.23</v>
      </c>
      <c r="D174" s="82">
        <v>2.2399999999999998</v>
      </c>
      <c r="E174" s="82">
        <v>2.2199999999999998</v>
      </c>
      <c r="F174" s="82">
        <v>2.2199999999999998</v>
      </c>
      <c r="G174" s="82">
        <v>2.2300000000000004</v>
      </c>
      <c r="H174" s="82">
        <v>2.1800000000000002</v>
      </c>
      <c r="I174" s="82">
        <v>2.1900000000000004</v>
      </c>
      <c r="J174" s="82">
        <v>2.21</v>
      </c>
      <c r="K174" s="82">
        <v>2.17</v>
      </c>
      <c r="L174" s="82">
        <v>2.17</v>
      </c>
      <c r="M174" s="82">
        <v>2.17</v>
      </c>
      <c r="N174" s="82">
        <v>2.11</v>
      </c>
      <c r="O174" s="82">
        <v>2.1</v>
      </c>
      <c r="P174" s="82">
        <v>2.1</v>
      </c>
      <c r="Q174" s="82">
        <v>2.0499999999999998</v>
      </c>
      <c r="R174" s="82">
        <v>2.0599999999999996</v>
      </c>
      <c r="S174" s="93">
        <v>2.0699999999999998</v>
      </c>
      <c r="T174" s="92">
        <v>2.25</v>
      </c>
      <c r="U174" s="82">
        <v>2.21</v>
      </c>
      <c r="V174" s="82">
        <v>2.2200000000000002</v>
      </c>
      <c r="W174" s="82">
        <v>2.2200000000000002</v>
      </c>
      <c r="X174" s="82">
        <v>2.2200000000000002</v>
      </c>
      <c r="Y174" s="82">
        <v>2.2199999999999998</v>
      </c>
      <c r="Z174" s="82">
        <v>2.21</v>
      </c>
      <c r="AA174" s="82">
        <v>2.2000000000000002</v>
      </c>
      <c r="AB174" s="82">
        <v>2.2000000000000002</v>
      </c>
      <c r="AC174" s="82">
        <v>2.17</v>
      </c>
      <c r="AD174" s="82">
        <v>2.1799999999999997</v>
      </c>
      <c r="AE174" s="82">
        <v>2.21</v>
      </c>
      <c r="AF174" s="82">
        <v>2.2000000000000002</v>
      </c>
      <c r="AG174" s="82">
        <v>2.14</v>
      </c>
      <c r="AH174" s="82">
        <v>2.1599999999999997</v>
      </c>
      <c r="AI174" s="82">
        <v>2.08</v>
      </c>
      <c r="AJ174" s="82">
        <v>2.1</v>
      </c>
      <c r="AK174" s="93">
        <v>2.09</v>
      </c>
    </row>
    <row r="175" spans="1:37" x14ac:dyDescent="0.25">
      <c r="A175" s="97">
        <v>1694</v>
      </c>
      <c r="B175" s="92">
        <v>2.25</v>
      </c>
      <c r="C175" s="82">
        <v>2.23</v>
      </c>
      <c r="D175" s="82">
        <v>2.2399999999999998</v>
      </c>
      <c r="E175" s="82">
        <v>2.2199999999999998</v>
      </c>
      <c r="F175" s="82">
        <v>2.2199999999999998</v>
      </c>
      <c r="G175" s="82">
        <v>2.2300000000000004</v>
      </c>
      <c r="H175" s="82">
        <v>2.1800000000000002</v>
      </c>
      <c r="I175" s="82">
        <v>2.1900000000000004</v>
      </c>
      <c r="J175" s="82">
        <v>2.21</v>
      </c>
      <c r="K175" s="82">
        <v>2.17</v>
      </c>
      <c r="L175" s="82">
        <v>2.17</v>
      </c>
      <c r="M175" s="82">
        <v>2.17</v>
      </c>
      <c r="N175" s="82">
        <v>2.11</v>
      </c>
      <c r="O175" s="82">
        <v>2.1</v>
      </c>
      <c r="P175" s="82">
        <v>2.1</v>
      </c>
      <c r="Q175" s="82">
        <v>2.0499999999999998</v>
      </c>
      <c r="R175" s="82">
        <v>2.0599999999999996</v>
      </c>
      <c r="S175" s="93">
        <v>2.0699999999999998</v>
      </c>
      <c r="T175" s="92">
        <v>2.25</v>
      </c>
      <c r="U175" s="82">
        <v>2.21</v>
      </c>
      <c r="V175" s="82">
        <v>2.2200000000000002</v>
      </c>
      <c r="W175" s="82">
        <v>2.2200000000000002</v>
      </c>
      <c r="X175" s="82">
        <v>2.2200000000000002</v>
      </c>
      <c r="Y175" s="82">
        <v>2.2199999999999998</v>
      </c>
      <c r="Z175" s="82">
        <v>2.21</v>
      </c>
      <c r="AA175" s="82">
        <v>2.2000000000000002</v>
      </c>
      <c r="AB175" s="82">
        <v>2.2000000000000002</v>
      </c>
      <c r="AC175" s="82">
        <v>2.17</v>
      </c>
      <c r="AD175" s="82">
        <v>2.1799999999999997</v>
      </c>
      <c r="AE175" s="82">
        <v>2.21</v>
      </c>
      <c r="AF175" s="82">
        <v>2.2000000000000002</v>
      </c>
      <c r="AG175" s="82">
        <v>2.14</v>
      </c>
      <c r="AH175" s="82">
        <v>2.1599999999999997</v>
      </c>
      <c r="AI175" s="82">
        <v>2.08</v>
      </c>
      <c r="AJ175" s="82">
        <v>2.1</v>
      </c>
      <c r="AK175" s="93">
        <v>2.09</v>
      </c>
    </row>
    <row r="176" spans="1:37" x14ac:dyDescent="0.25">
      <c r="A176" s="97">
        <v>1704</v>
      </c>
      <c r="B176" s="92">
        <v>2.25</v>
      </c>
      <c r="C176" s="82">
        <v>2.23</v>
      </c>
      <c r="D176" s="82">
        <v>2.2399999999999998</v>
      </c>
      <c r="E176" s="82">
        <v>2.2199999999999998</v>
      </c>
      <c r="F176" s="82">
        <v>2.2199999999999998</v>
      </c>
      <c r="G176" s="82">
        <v>2.2300000000000004</v>
      </c>
      <c r="H176" s="82">
        <v>2.1800000000000002</v>
      </c>
      <c r="I176" s="82">
        <v>2.1900000000000004</v>
      </c>
      <c r="J176" s="82">
        <v>2.21</v>
      </c>
      <c r="K176" s="82">
        <v>2.17</v>
      </c>
      <c r="L176" s="82">
        <v>2.17</v>
      </c>
      <c r="M176" s="82">
        <v>2.17</v>
      </c>
      <c r="N176" s="82">
        <v>2.11</v>
      </c>
      <c r="O176" s="82">
        <v>2.1</v>
      </c>
      <c r="P176" s="82">
        <v>2.1</v>
      </c>
      <c r="Q176" s="82">
        <v>2.0499999999999998</v>
      </c>
      <c r="R176" s="82">
        <v>2.0599999999999996</v>
      </c>
      <c r="S176" s="93">
        <v>2.0699999999999998</v>
      </c>
      <c r="T176" s="92">
        <v>2.25</v>
      </c>
      <c r="U176" s="82">
        <v>2.21</v>
      </c>
      <c r="V176" s="82">
        <v>2.2200000000000002</v>
      </c>
      <c r="W176" s="82">
        <v>2.2200000000000002</v>
      </c>
      <c r="X176" s="82">
        <v>2.2200000000000002</v>
      </c>
      <c r="Y176" s="82">
        <v>2.2199999999999998</v>
      </c>
      <c r="Z176" s="82">
        <v>2.21</v>
      </c>
      <c r="AA176" s="82">
        <v>2.2000000000000002</v>
      </c>
      <c r="AB176" s="82">
        <v>2.2000000000000002</v>
      </c>
      <c r="AC176" s="82">
        <v>2.17</v>
      </c>
      <c r="AD176" s="82">
        <v>2.1799999999999997</v>
      </c>
      <c r="AE176" s="82">
        <v>2.21</v>
      </c>
      <c r="AF176" s="82">
        <v>2.2000000000000002</v>
      </c>
      <c r="AG176" s="82">
        <v>2.14</v>
      </c>
      <c r="AH176" s="82">
        <v>2.1599999999999997</v>
      </c>
      <c r="AI176" s="82">
        <v>2.08</v>
      </c>
      <c r="AJ176" s="82">
        <v>2.1</v>
      </c>
      <c r="AK176" s="93">
        <v>2.08</v>
      </c>
    </row>
    <row r="177" spans="1:37" x14ac:dyDescent="0.25">
      <c r="A177" s="97">
        <v>1714</v>
      </c>
      <c r="B177" s="92">
        <v>2.25</v>
      </c>
      <c r="C177" s="82">
        <v>2.23</v>
      </c>
      <c r="D177" s="82">
        <v>2.2399999999999998</v>
      </c>
      <c r="E177" s="82">
        <v>2.2199999999999998</v>
      </c>
      <c r="F177" s="82">
        <v>2.2199999999999998</v>
      </c>
      <c r="G177" s="82">
        <v>2.2300000000000004</v>
      </c>
      <c r="H177" s="82">
        <v>2.1800000000000002</v>
      </c>
      <c r="I177" s="82">
        <v>2.1900000000000004</v>
      </c>
      <c r="J177" s="82">
        <v>2.21</v>
      </c>
      <c r="K177" s="82">
        <v>2.17</v>
      </c>
      <c r="L177" s="82">
        <v>2.17</v>
      </c>
      <c r="M177" s="82">
        <v>2.17</v>
      </c>
      <c r="N177" s="82">
        <v>2.1</v>
      </c>
      <c r="O177" s="82">
        <v>2.1</v>
      </c>
      <c r="P177" s="82">
        <v>2.1</v>
      </c>
      <c r="Q177" s="82">
        <v>2.0499999999999998</v>
      </c>
      <c r="R177" s="82">
        <v>2.0599999999999996</v>
      </c>
      <c r="S177" s="93">
        <v>2.0699999999999998</v>
      </c>
      <c r="T177" s="92">
        <v>2.25</v>
      </c>
      <c r="U177" s="82">
        <v>2.21</v>
      </c>
      <c r="V177" s="82">
        <v>2.2200000000000002</v>
      </c>
      <c r="W177" s="82">
        <v>2.2200000000000002</v>
      </c>
      <c r="X177" s="82">
        <v>2.2200000000000002</v>
      </c>
      <c r="Y177" s="82">
        <v>2.2199999999999998</v>
      </c>
      <c r="Z177" s="82">
        <v>2.21</v>
      </c>
      <c r="AA177" s="82">
        <v>2.2000000000000002</v>
      </c>
      <c r="AB177" s="82">
        <v>2.2000000000000002</v>
      </c>
      <c r="AC177" s="82">
        <v>2.17</v>
      </c>
      <c r="AD177" s="82">
        <v>2.1799999999999997</v>
      </c>
      <c r="AE177" s="82">
        <v>2.21</v>
      </c>
      <c r="AF177" s="82">
        <v>2.2000000000000002</v>
      </c>
      <c r="AG177" s="82">
        <v>2.14</v>
      </c>
      <c r="AH177" s="82">
        <v>2.15</v>
      </c>
      <c r="AI177" s="82">
        <v>2.08</v>
      </c>
      <c r="AJ177" s="82">
        <v>2.1</v>
      </c>
      <c r="AK177" s="93">
        <v>2.08</v>
      </c>
    </row>
    <row r="178" spans="1:37" x14ac:dyDescent="0.25">
      <c r="A178" s="97">
        <v>1724</v>
      </c>
      <c r="B178" s="92">
        <v>2.25</v>
      </c>
      <c r="C178" s="82">
        <v>2.23</v>
      </c>
      <c r="D178" s="82">
        <v>2.2399999999999998</v>
      </c>
      <c r="E178" s="82">
        <v>2.2199999999999998</v>
      </c>
      <c r="F178" s="82">
        <v>2.2199999999999998</v>
      </c>
      <c r="G178" s="82">
        <v>2.2300000000000004</v>
      </c>
      <c r="H178" s="82">
        <v>2.1800000000000002</v>
      </c>
      <c r="I178" s="82">
        <v>2.1900000000000004</v>
      </c>
      <c r="J178" s="82">
        <v>2.2000000000000002</v>
      </c>
      <c r="K178" s="82">
        <v>2.17</v>
      </c>
      <c r="L178" s="82">
        <v>2.17</v>
      </c>
      <c r="M178" s="82">
        <v>2.17</v>
      </c>
      <c r="N178" s="82">
        <v>2.1</v>
      </c>
      <c r="O178" s="82">
        <v>2.1</v>
      </c>
      <c r="P178" s="82">
        <v>2.1</v>
      </c>
      <c r="Q178" s="82">
        <v>2.0499999999999998</v>
      </c>
      <c r="R178" s="82">
        <v>2.0599999999999996</v>
      </c>
      <c r="S178" s="93">
        <v>2.0699999999999998</v>
      </c>
      <c r="T178" s="92">
        <v>2.25</v>
      </c>
      <c r="U178" s="82">
        <v>2.21</v>
      </c>
      <c r="V178" s="82">
        <v>2.2200000000000002</v>
      </c>
      <c r="W178" s="82">
        <v>2.2200000000000002</v>
      </c>
      <c r="X178" s="82">
        <v>2.2200000000000002</v>
      </c>
      <c r="Y178" s="82">
        <v>2.2199999999999998</v>
      </c>
      <c r="Z178" s="82">
        <v>2.21</v>
      </c>
      <c r="AA178" s="82">
        <v>2.2000000000000002</v>
      </c>
      <c r="AB178" s="82">
        <v>2.2000000000000002</v>
      </c>
      <c r="AC178" s="82">
        <v>2.17</v>
      </c>
      <c r="AD178" s="82">
        <v>2.1799999999999997</v>
      </c>
      <c r="AE178" s="82">
        <v>2.21</v>
      </c>
      <c r="AF178" s="82">
        <v>2.2000000000000002</v>
      </c>
      <c r="AG178" s="82">
        <v>2.14</v>
      </c>
      <c r="AH178" s="82">
        <v>2.15</v>
      </c>
      <c r="AI178" s="82">
        <v>2.08</v>
      </c>
      <c r="AJ178" s="82">
        <v>2.1</v>
      </c>
      <c r="AK178" s="93">
        <v>2.08</v>
      </c>
    </row>
    <row r="179" spans="1:37" x14ac:dyDescent="0.25">
      <c r="A179" s="97">
        <v>1735</v>
      </c>
      <c r="B179" s="92">
        <v>2.25</v>
      </c>
      <c r="C179" s="82">
        <v>2.23</v>
      </c>
      <c r="D179" s="82">
        <v>2.2399999999999998</v>
      </c>
      <c r="E179" s="82">
        <v>2.2199999999999998</v>
      </c>
      <c r="F179" s="82">
        <v>2.2199999999999998</v>
      </c>
      <c r="G179" s="82">
        <v>2.2300000000000004</v>
      </c>
      <c r="H179" s="82">
        <v>2.1800000000000002</v>
      </c>
      <c r="I179" s="82">
        <v>2.1900000000000004</v>
      </c>
      <c r="J179" s="82">
        <v>2.2000000000000002</v>
      </c>
      <c r="K179" s="82">
        <v>2.17</v>
      </c>
      <c r="L179" s="82">
        <v>2.17</v>
      </c>
      <c r="M179" s="82">
        <v>2.17</v>
      </c>
      <c r="N179" s="82">
        <v>2.1</v>
      </c>
      <c r="O179" s="82">
        <v>2.09</v>
      </c>
      <c r="P179" s="82">
        <v>2.1</v>
      </c>
      <c r="Q179" s="82">
        <v>2.0499999999999998</v>
      </c>
      <c r="R179" s="82">
        <v>2.0599999999999996</v>
      </c>
      <c r="S179" s="93">
        <v>2.0699999999999998</v>
      </c>
      <c r="T179" s="92">
        <v>2.25</v>
      </c>
      <c r="U179" s="82">
        <v>2.21</v>
      </c>
      <c r="V179" s="82">
        <v>2.2200000000000002</v>
      </c>
      <c r="W179" s="82">
        <v>2.2200000000000002</v>
      </c>
      <c r="X179" s="82">
        <v>2.2200000000000002</v>
      </c>
      <c r="Y179" s="82">
        <v>2.2199999999999998</v>
      </c>
      <c r="Z179" s="82">
        <v>2.21</v>
      </c>
      <c r="AA179" s="82">
        <v>2.2000000000000002</v>
      </c>
      <c r="AB179" s="82">
        <v>2.2000000000000002</v>
      </c>
      <c r="AC179" s="82">
        <v>2.17</v>
      </c>
      <c r="AD179" s="82">
        <v>2.1799999999999997</v>
      </c>
      <c r="AE179" s="82">
        <v>2.21</v>
      </c>
      <c r="AF179" s="82">
        <v>2.2000000000000002</v>
      </c>
      <c r="AG179" s="82">
        <v>2.14</v>
      </c>
      <c r="AH179" s="82">
        <v>2.15</v>
      </c>
      <c r="AI179" s="82">
        <v>2.08</v>
      </c>
      <c r="AJ179" s="82">
        <v>2.09</v>
      </c>
      <c r="AK179" s="93">
        <v>2.08</v>
      </c>
    </row>
    <row r="180" spans="1:37" x14ac:dyDescent="0.25">
      <c r="A180" s="97">
        <v>1745</v>
      </c>
      <c r="B180" s="92">
        <v>2.25</v>
      </c>
      <c r="C180" s="82">
        <v>2.23</v>
      </c>
      <c r="D180" s="82">
        <v>2.2399999999999998</v>
      </c>
      <c r="E180" s="82">
        <v>2.2199999999999998</v>
      </c>
      <c r="F180" s="82">
        <v>2.2199999999999998</v>
      </c>
      <c r="G180" s="82">
        <v>2.2300000000000004</v>
      </c>
      <c r="H180" s="82">
        <v>2.1800000000000002</v>
      </c>
      <c r="I180" s="82">
        <v>2.1900000000000004</v>
      </c>
      <c r="J180" s="82">
        <v>2.2000000000000002</v>
      </c>
      <c r="K180" s="82">
        <v>2.17</v>
      </c>
      <c r="L180" s="82">
        <v>2.17</v>
      </c>
      <c r="M180" s="82">
        <v>2.17</v>
      </c>
      <c r="N180" s="82">
        <v>2.1</v>
      </c>
      <c r="O180" s="82">
        <v>2.09</v>
      </c>
      <c r="P180" s="82">
        <v>2.1</v>
      </c>
      <c r="Q180" s="82">
        <v>2.0499999999999998</v>
      </c>
      <c r="R180" s="82">
        <v>2.0599999999999996</v>
      </c>
      <c r="S180" s="93">
        <v>2.0699999999999998</v>
      </c>
      <c r="T180" s="92">
        <v>2.25</v>
      </c>
      <c r="U180" s="82">
        <v>2.21</v>
      </c>
      <c r="V180" s="82">
        <v>2.2200000000000002</v>
      </c>
      <c r="W180" s="82">
        <v>2.2200000000000002</v>
      </c>
      <c r="X180" s="82">
        <v>2.2200000000000002</v>
      </c>
      <c r="Y180" s="82">
        <v>2.2199999999999998</v>
      </c>
      <c r="Z180" s="82">
        <v>2.21</v>
      </c>
      <c r="AA180" s="82">
        <v>2.2000000000000002</v>
      </c>
      <c r="AB180" s="82">
        <v>2.2000000000000002</v>
      </c>
      <c r="AC180" s="82">
        <v>2.17</v>
      </c>
      <c r="AD180" s="82">
        <v>2.1799999999999997</v>
      </c>
      <c r="AE180" s="82">
        <v>2.21</v>
      </c>
      <c r="AF180" s="82">
        <v>2.2000000000000002</v>
      </c>
      <c r="AG180" s="82">
        <v>2.14</v>
      </c>
      <c r="AH180" s="82">
        <v>2.15</v>
      </c>
      <c r="AI180" s="82">
        <v>2.08</v>
      </c>
      <c r="AJ180" s="82">
        <v>2.09</v>
      </c>
      <c r="AK180" s="93">
        <v>2.08</v>
      </c>
    </row>
    <row r="181" spans="1:37" x14ac:dyDescent="0.25">
      <c r="A181" s="97">
        <v>1755</v>
      </c>
      <c r="B181" s="92">
        <v>2.25</v>
      </c>
      <c r="C181" s="82">
        <v>2.23</v>
      </c>
      <c r="D181" s="82">
        <v>2.2399999999999998</v>
      </c>
      <c r="E181" s="82">
        <v>2.2199999999999998</v>
      </c>
      <c r="F181" s="82">
        <v>2.2199999999999998</v>
      </c>
      <c r="G181" s="82">
        <v>2.2300000000000004</v>
      </c>
      <c r="H181" s="82">
        <v>2.1800000000000002</v>
      </c>
      <c r="I181" s="82">
        <v>2.1900000000000004</v>
      </c>
      <c r="J181" s="82">
        <v>2.2000000000000002</v>
      </c>
      <c r="K181" s="82">
        <v>2.17</v>
      </c>
      <c r="L181" s="82">
        <v>2.17</v>
      </c>
      <c r="M181" s="82">
        <v>2.17</v>
      </c>
      <c r="N181" s="82">
        <v>2.1</v>
      </c>
      <c r="O181" s="82">
        <v>2.09</v>
      </c>
      <c r="P181" s="82">
        <v>2.1</v>
      </c>
      <c r="Q181" s="82">
        <v>2.0499999999999998</v>
      </c>
      <c r="R181" s="82">
        <v>2.0599999999999996</v>
      </c>
      <c r="S181" s="93">
        <v>2.0699999999999998</v>
      </c>
      <c r="T181" s="92">
        <v>2.25</v>
      </c>
      <c r="U181" s="82">
        <v>2.21</v>
      </c>
      <c r="V181" s="82">
        <v>2.2200000000000002</v>
      </c>
      <c r="W181" s="82">
        <v>2.2200000000000002</v>
      </c>
      <c r="X181" s="82">
        <v>2.2200000000000002</v>
      </c>
      <c r="Y181" s="82">
        <v>2.2199999999999998</v>
      </c>
      <c r="Z181" s="82">
        <v>2.21</v>
      </c>
      <c r="AA181" s="82">
        <v>2.2000000000000002</v>
      </c>
      <c r="AB181" s="82">
        <v>2.2000000000000002</v>
      </c>
      <c r="AC181" s="82">
        <v>2.17</v>
      </c>
      <c r="AD181" s="82">
        <v>2.1799999999999997</v>
      </c>
      <c r="AE181" s="82">
        <v>2.21</v>
      </c>
      <c r="AF181" s="82">
        <v>2.2000000000000002</v>
      </c>
      <c r="AG181" s="82">
        <v>2.14</v>
      </c>
      <c r="AH181" s="82">
        <v>2.15</v>
      </c>
      <c r="AI181" s="82">
        <v>2.0699999999999998</v>
      </c>
      <c r="AJ181" s="82">
        <v>2.09</v>
      </c>
      <c r="AK181" s="93">
        <v>2.08</v>
      </c>
    </row>
    <row r="182" spans="1:37" x14ac:dyDescent="0.25">
      <c r="A182" s="97">
        <v>1765</v>
      </c>
      <c r="B182" s="92">
        <v>2.25</v>
      </c>
      <c r="C182" s="82">
        <v>2.23</v>
      </c>
      <c r="D182" s="82">
        <v>2.2399999999999998</v>
      </c>
      <c r="E182" s="82">
        <v>2.2199999999999998</v>
      </c>
      <c r="F182" s="82">
        <v>2.2199999999999998</v>
      </c>
      <c r="G182" s="82">
        <v>2.2300000000000004</v>
      </c>
      <c r="H182" s="82">
        <v>2.1800000000000002</v>
      </c>
      <c r="I182" s="82">
        <v>2.1900000000000004</v>
      </c>
      <c r="J182" s="82">
        <v>2.2000000000000002</v>
      </c>
      <c r="K182" s="82">
        <v>2.17</v>
      </c>
      <c r="L182" s="82">
        <v>2.17</v>
      </c>
      <c r="M182" s="82">
        <v>2.17</v>
      </c>
      <c r="N182" s="82">
        <v>2.1</v>
      </c>
      <c r="O182" s="82">
        <v>2.09</v>
      </c>
      <c r="P182" s="82">
        <v>2.1</v>
      </c>
      <c r="Q182" s="82">
        <v>2.0499999999999998</v>
      </c>
      <c r="R182" s="82">
        <v>2.0599999999999996</v>
      </c>
      <c r="S182" s="93">
        <v>2.0699999999999998</v>
      </c>
      <c r="T182" s="92">
        <v>2.25</v>
      </c>
      <c r="U182" s="82">
        <v>2.21</v>
      </c>
      <c r="V182" s="82">
        <v>2.2200000000000002</v>
      </c>
      <c r="W182" s="82">
        <v>2.2200000000000002</v>
      </c>
      <c r="X182" s="82">
        <v>2.2200000000000002</v>
      </c>
      <c r="Y182" s="82">
        <v>2.2199999999999998</v>
      </c>
      <c r="Z182" s="82">
        <v>2.21</v>
      </c>
      <c r="AA182" s="82">
        <v>2.2000000000000002</v>
      </c>
      <c r="AB182" s="82">
        <v>2.2000000000000002</v>
      </c>
      <c r="AC182" s="82">
        <v>2.17</v>
      </c>
      <c r="AD182" s="82">
        <v>2.1799999999999997</v>
      </c>
      <c r="AE182" s="82">
        <v>2.21</v>
      </c>
      <c r="AF182" s="82">
        <v>2.2000000000000002</v>
      </c>
      <c r="AG182" s="82">
        <v>2.14</v>
      </c>
      <c r="AH182" s="82">
        <v>2.15</v>
      </c>
      <c r="AI182" s="82">
        <v>2.0699999999999998</v>
      </c>
      <c r="AJ182" s="82">
        <v>2.09</v>
      </c>
      <c r="AK182" s="93">
        <v>2.08</v>
      </c>
    </row>
    <row r="183" spans="1:37" x14ac:dyDescent="0.25">
      <c r="A183" s="97">
        <v>1775</v>
      </c>
      <c r="B183" s="92">
        <v>2.25</v>
      </c>
      <c r="C183" s="82">
        <v>2.23</v>
      </c>
      <c r="D183" s="82">
        <v>2.2399999999999998</v>
      </c>
      <c r="E183" s="82">
        <v>2.2199999999999998</v>
      </c>
      <c r="F183" s="82">
        <v>2.2199999999999998</v>
      </c>
      <c r="G183" s="82">
        <v>2.2300000000000004</v>
      </c>
      <c r="H183" s="82">
        <v>2.1800000000000002</v>
      </c>
      <c r="I183" s="82">
        <v>2.1900000000000004</v>
      </c>
      <c r="J183" s="82">
        <v>2.2000000000000002</v>
      </c>
      <c r="K183" s="82">
        <v>2.17</v>
      </c>
      <c r="L183" s="82">
        <v>2.17</v>
      </c>
      <c r="M183" s="82">
        <v>2.17</v>
      </c>
      <c r="N183" s="82">
        <v>2.1</v>
      </c>
      <c r="O183" s="82">
        <v>2.09</v>
      </c>
      <c r="P183" s="82">
        <v>2.1</v>
      </c>
      <c r="Q183" s="82">
        <v>2.0499999999999998</v>
      </c>
      <c r="R183" s="82">
        <v>2.0599999999999996</v>
      </c>
      <c r="S183" s="93">
        <v>2.0699999999999998</v>
      </c>
      <c r="T183" s="92">
        <v>2.25</v>
      </c>
      <c r="U183" s="82">
        <v>2.21</v>
      </c>
      <c r="V183" s="82">
        <v>2.2200000000000002</v>
      </c>
      <c r="W183" s="82">
        <v>2.2200000000000002</v>
      </c>
      <c r="X183" s="82">
        <v>2.21</v>
      </c>
      <c r="Y183" s="82">
        <v>2.2199999999999998</v>
      </c>
      <c r="Z183" s="82">
        <v>2.21</v>
      </c>
      <c r="AA183" s="82">
        <v>2.2000000000000002</v>
      </c>
      <c r="AB183" s="82">
        <v>2.2000000000000002</v>
      </c>
      <c r="AC183" s="82">
        <v>2.17</v>
      </c>
      <c r="AD183" s="82">
        <v>2.1799999999999997</v>
      </c>
      <c r="AE183" s="82">
        <v>2.21</v>
      </c>
      <c r="AF183" s="82">
        <v>2.19</v>
      </c>
      <c r="AG183" s="82">
        <v>2.14</v>
      </c>
      <c r="AH183" s="82">
        <v>2.15</v>
      </c>
      <c r="AI183" s="82">
        <v>2.0699999999999998</v>
      </c>
      <c r="AJ183" s="82">
        <v>2.09</v>
      </c>
      <c r="AK183" s="93">
        <v>2.08</v>
      </c>
    </row>
    <row r="184" spans="1:37" x14ac:dyDescent="0.25">
      <c r="A184" s="97">
        <v>1785</v>
      </c>
      <c r="B184" s="92">
        <v>2.25</v>
      </c>
      <c r="C184" s="82">
        <v>2.23</v>
      </c>
      <c r="D184" s="82">
        <v>2.2399999999999998</v>
      </c>
      <c r="E184" s="82">
        <v>2.2199999999999998</v>
      </c>
      <c r="F184" s="82">
        <v>2.2199999999999998</v>
      </c>
      <c r="G184" s="82">
        <v>2.2300000000000004</v>
      </c>
      <c r="H184" s="82">
        <v>2.1800000000000002</v>
      </c>
      <c r="I184" s="82">
        <v>2.1900000000000004</v>
      </c>
      <c r="J184" s="82">
        <v>2.2000000000000002</v>
      </c>
      <c r="K184" s="82">
        <v>2.1599999999999997</v>
      </c>
      <c r="L184" s="82">
        <v>2.17</v>
      </c>
      <c r="M184" s="82">
        <v>2.17</v>
      </c>
      <c r="N184" s="82">
        <v>2.1</v>
      </c>
      <c r="O184" s="82">
        <v>2.09</v>
      </c>
      <c r="P184" s="82">
        <v>2.1</v>
      </c>
      <c r="Q184" s="82">
        <v>2.0499999999999998</v>
      </c>
      <c r="R184" s="82">
        <v>2.0599999999999996</v>
      </c>
      <c r="S184" s="93">
        <v>2.06</v>
      </c>
      <c r="T184" s="92">
        <v>2.25</v>
      </c>
      <c r="U184" s="82">
        <v>2.21</v>
      </c>
      <c r="V184" s="82">
        <v>2.2200000000000002</v>
      </c>
      <c r="W184" s="82">
        <v>2.2200000000000002</v>
      </c>
      <c r="X184" s="82">
        <v>2.21</v>
      </c>
      <c r="Y184" s="82">
        <v>2.2199999999999998</v>
      </c>
      <c r="Z184" s="82">
        <v>2.21</v>
      </c>
      <c r="AA184" s="82">
        <v>2.2000000000000002</v>
      </c>
      <c r="AB184" s="82">
        <v>2.2000000000000002</v>
      </c>
      <c r="AC184" s="82">
        <v>2.17</v>
      </c>
      <c r="AD184" s="82">
        <v>2.1799999999999997</v>
      </c>
      <c r="AE184" s="82">
        <v>2.21</v>
      </c>
      <c r="AF184" s="82">
        <v>2.19</v>
      </c>
      <c r="AG184" s="82">
        <v>2.14</v>
      </c>
      <c r="AH184" s="82">
        <v>2.15</v>
      </c>
      <c r="AI184" s="82">
        <v>2.0699999999999998</v>
      </c>
      <c r="AJ184" s="82">
        <v>2.09</v>
      </c>
      <c r="AK184" s="93">
        <v>2.0699999999999998</v>
      </c>
    </row>
    <row r="185" spans="1:37" x14ac:dyDescent="0.25">
      <c r="A185" s="97">
        <v>1795</v>
      </c>
      <c r="B185" s="92">
        <v>2.25</v>
      </c>
      <c r="C185" s="82">
        <v>2.23</v>
      </c>
      <c r="D185" s="82">
        <v>2.23</v>
      </c>
      <c r="E185" s="82">
        <v>2.2199999999999998</v>
      </c>
      <c r="F185" s="82">
        <v>2.2199999999999998</v>
      </c>
      <c r="G185" s="82">
        <v>2.2300000000000004</v>
      </c>
      <c r="H185" s="82">
        <v>2.1800000000000002</v>
      </c>
      <c r="I185" s="82">
        <v>2.1900000000000004</v>
      </c>
      <c r="J185" s="82">
        <v>2.2000000000000002</v>
      </c>
      <c r="K185" s="82">
        <v>2.1599999999999997</v>
      </c>
      <c r="L185" s="82">
        <v>2.17</v>
      </c>
      <c r="M185" s="82">
        <v>2.17</v>
      </c>
      <c r="N185" s="82">
        <v>2.1</v>
      </c>
      <c r="O185" s="82">
        <v>2.09</v>
      </c>
      <c r="P185" s="82">
        <v>2.1</v>
      </c>
      <c r="Q185" s="82">
        <v>2.0499999999999998</v>
      </c>
      <c r="R185" s="82">
        <v>2.0499999999999998</v>
      </c>
      <c r="S185" s="93">
        <v>2.06</v>
      </c>
      <c r="T185" s="92">
        <v>2.25</v>
      </c>
      <c r="U185" s="82">
        <v>2.21</v>
      </c>
      <c r="V185" s="82">
        <v>2.2200000000000002</v>
      </c>
      <c r="W185" s="82">
        <v>2.2200000000000002</v>
      </c>
      <c r="X185" s="82">
        <v>2.21</v>
      </c>
      <c r="Y185" s="82">
        <v>2.2199999999999998</v>
      </c>
      <c r="Z185" s="82">
        <v>2.21</v>
      </c>
      <c r="AA185" s="82">
        <v>2.2000000000000002</v>
      </c>
      <c r="AB185" s="82">
        <v>2.2000000000000002</v>
      </c>
      <c r="AC185" s="82">
        <v>2.17</v>
      </c>
      <c r="AD185" s="82">
        <v>2.1799999999999997</v>
      </c>
      <c r="AE185" s="82">
        <v>2.21</v>
      </c>
      <c r="AF185" s="82">
        <v>2.19</v>
      </c>
      <c r="AG185" s="82">
        <v>2.14</v>
      </c>
      <c r="AH185" s="82">
        <v>2.15</v>
      </c>
      <c r="AI185" s="82">
        <v>2.0699999999999998</v>
      </c>
      <c r="AJ185" s="82">
        <v>2.08</v>
      </c>
      <c r="AK185" s="93">
        <v>2.0699999999999998</v>
      </c>
    </row>
    <row r="186" spans="1:37" x14ac:dyDescent="0.25">
      <c r="A186" s="97">
        <v>1806</v>
      </c>
      <c r="B186" s="92">
        <v>2.25</v>
      </c>
      <c r="C186" s="82">
        <v>2.23</v>
      </c>
      <c r="D186" s="82">
        <v>2.23</v>
      </c>
      <c r="E186" s="82">
        <v>2.2199999999999998</v>
      </c>
      <c r="F186" s="82">
        <v>2.2199999999999998</v>
      </c>
      <c r="G186" s="82">
        <v>2.2300000000000004</v>
      </c>
      <c r="H186" s="82">
        <v>2.1800000000000002</v>
      </c>
      <c r="I186" s="82">
        <v>2.1900000000000004</v>
      </c>
      <c r="J186" s="82">
        <v>2.2000000000000002</v>
      </c>
      <c r="K186" s="82">
        <v>2.1599999999999997</v>
      </c>
      <c r="L186" s="82">
        <v>2.17</v>
      </c>
      <c r="M186" s="82">
        <v>2.17</v>
      </c>
      <c r="N186" s="82">
        <v>2.1</v>
      </c>
      <c r="O186" s="82">
        <v>2.09</v>
      </c>
      <c r="P186" s="82">
        <v>2.1</v>
      </c>
      <c r="Q186" s="82">
        <v>2.0499999999999998</v>
      </c>
      <c r="R186" s="82">
        <v>2.0499999999999998</v>
      </c>
      <c r="S186" s="93">
        <v>2.06</v>
      </c>
      <c r="T186" s="92">
        <v>2.25</v>
      </c>
      <c r="U186" s="82">
        <v>2.21</v>
      </c>
      <c r="V186" s="82">
        <v>2.2200000000000002</v>
      </c>
      <c r="W186" s="82">
        <v>2.2200000000000002</v>
      </c>
      <c r="X186" s="82">
        <v>2.21</v>
      </c>
      <c r="Y186" s="82">
        <v>2.2199999999999998</v>
      </c>
      <c r="Z186" s="82">
        <v>2.21</v>
      </c>
      <c r="AA186" s="82">
        <v>2.2000000000000002</v>
      </c>
      <c r="AB186" s="82">
        <v>2.2000000000000002</v>
      </c>
      <c r="AC186" s="82">
        <v>2.17</v>
      </c>
      <c r="AD186" s="82">
        <v>2.1799999999999997</v>
      </c>
      <c r="AE186" s="82">
        <v>2.21</v>
      </c>
      <c r="AF186" s="82">
        <v>2.19</v>
      </c>
      <c r="AG186" s="82">
        <v>2.1300000000000003</v>
      </c>
      <c r="AH186" s="82">
        <v>2.15</v>
      </c>
      <c r="AI186" s="82">
        <v>2.0699999999999998</v>
      </c>
      <c r="AJ186" s="82">
        <v>2.08</v>
      </c>
      <c r="AK186" s="93">
        <v>2.0699999999999998</v>
      </c>
    </row>
    <row r="187" spans="1:37" x14ac:dyDescent="0.25">
      <c r="A187" s="97">
        <v>1816</v>
      </c>
      <c r="B187" s="92">
        <v>2.25</v>
      </c>
      <c r="C187" s="82">
        <v>2.23</v>
      </c>
      <c r="D187" s="82">
        <v>2.23</v>
      </c>
      <c r="E187" s="82">
        <v>2.2199999999999998</v>
      </c>
      <c r="F187" s="82">
        <v>2.2199999999999998</v>
      </c>
      <c r="G187" s="82">
        <v>2.2300000000000004</v>
      </c>
      <c r="H187" s="82">
        <v>2.1800000000000002</v>
      </c>
      <c r="I187" s="82">
        <v>2.1900000000000004</v>
      </c>
      <c r="J187" s="82">
        <v>2.2000000000000002</v>
      </c>
      <c r="K187" s="82">
        <v>2.1599999999999997</v>
      </c>
      <c r="L187" s="82">
        <v>2.17</v>
      </c>
      <c r="M187" s="82">
        <v>2.17</v>
      </c>
      <c r="N187" s="82">
        <v>2.1</v>
      </c>
      <c r="O187" s="82">
        <v>2.09</v>
      </c>
      <c r="P187" s="82">
        <v>2.1</v>
      </c>
      <c r="Q187" s="82">
        <v>2.0499999999999998</v>
      </c>
      <c r="R187" s="82">
        <v>2.0499999999999998</v>
      </c>
      <c r="S187" s="93">
        <v>2.06</v>
      </c>
      <c r="T187" s="92">
        <v>2.25</v>
      </c>
      <c r="U187" s="82">
        <v>2.21</v>
      </c>
      <c r="V187" s="82">
        <v>2.2200000000000002</v>
      </c>
      <c r="W187" s="82">
        <v>2.2200000000000002</v>
      </c>
      <c r="X187" s="82">
        <v>2.21</v>
      </c>
      <c r="Y187" s="82">
        <v>2.2199999999999998</v>
      </c>
      <c r="Z187" s="82">
        <v>2.21</v>
      </c>
      <c r="AA187" s="82">
        <v>2.2000000000000002</v>
      </c>
      <c r="AB187" s="82">
        <v>2.2000000000000002</v>
      </c>
      <c r="AC187" s="82">
        <v>2.17</v>
      </c>
      <c r="AD187" s="82">
        <v>2.1799999999999997</v>
      </c>
      <c r="AE187" s="82">
        <v>2.21</v>
      </c>
      <c r="AF187" s="82">
        <v>2.19</v>
      </c>
      <c r="AG187" s="82">
        <v>2.1300000000000003</v>
      </c>
      <c r="AH187" s="82">
        <v>2.15</v>
      </c>
      <c r="AI187" s="82">
        <v>2.0699999999999998</v>
      </c>
      <c r="AJ187" s="82">
        <v>2.08</v>
      </c>
      <c r="AK187" s="93">
        <v>2.0699999999999998</v>
      </c>
    </row>
    <row r="188" spans="1:37" x14ac:dyDescent="0.25">
      <c r="A188" s="97">
        <v>1826</v>
      </c>
      <c r="B188" s="92">
        <v>2.25</v>
      </c>
      <c r="C188" s="82">
        <v>2.23</v>
      </c>
      <c r="D188" s="82">
        <v>2.23</v>
      </c>
      <c r="E188" s="82">
        <v>2.2199999999999998</v>
      </c>
      <c r="F188" s="82">
        <v>2.2199999999999998</v>
      </c>
      <c r="G188" s="82">
        <v>2.2300000000000004</v>
      </c>
      <c r="H188" s="82">
        <v>2.1800000000000002</v>
      </c>
      <c r="I188" s="82">
        <v>2.1900000000000004</v>
      </c>
      <c r="J188" s="82">
        <v>2.2000000000000002</v>
      </c>
      <c r="K188" s="82">
        <v>2.1599999999999997</v>
      </c>
      <c r="L188" s="82">
        <v>2.17</v>
      </c>
      <c r="M188" s="82">
        <v>2.16</v>
      </c>
      <c r="N188" s="82">
        <v>2.1</v>
      </c>
      <c r="O188" s="82">
        <v>2.09</v>
      </c>
      <c r="P188" s="82">
        <v>2.1</v>
      </c>
      <c r="Q188" s="82">
        <v>2.0499999999999998</v>
      </c>
      <c r="R188" s="82">
        <v>2.0499999999999998</v>
      </c>
      <c r="S188" s="93">
        <v>2.06</v>
      </c>
      <c r="T188" s="92">
        <v>2.25</v>
      </c>
      <c r="U188" s="82">
        <v>2.21</v>
      </c>
      <c r="V188" s="82">
        <v>2.2200000000000002</v>
      </c>
      <c r="W188" s="82">
        <v>2.2200000000000002</v>
      </c>
      <c r="X188" s="82">
        <v>2.21</v>
      </c>
      <c r="Y188" s="82">
        <v>2.2199999999999998</v>
      </c>
      <c r="Z188" s="82">
        <v>2.21</v>
      </c>
      <c r="AA188" s="82">
        <v>2.2000000000000002</v>
      </c>
      <c r="AB188" s="82">
        <v>2.2000000000000002</v>
      </c>
      <c r="AC188" s="82">
        <v>2.17</v>
      </c>
      <c r="AD188" s="82">
        <v>2.1799999999999997</v>
      </c>
      <c r="AE188" s="82">
        <v>2.21</v>
      </c>
      <c r="AF188" s="82">
        <v>2.19</v>
      </c>
      <c r="AG188" s="82">
        <v>2.1300000000000003</v>
      </c>
      <c r="AH188" s="82">
        <v>2.15</v>
      </c>
      <c r="AI188" s="82">
        <v>2.0699999999999998</v>
      </c>
      <c r="AJ188" s="82">
        <v>2.08</v>
      </c>
      <c r="AK188" s="93">
        <v>2.0699999999999998</v>
      </c>
    </row>
    <row r="189" spans="1:37" x14ac:dyDescent="0.25">
      <c r="A189" s="97">
        <v>1836</v>
      </c>
      <c r="B189" s="92">
        <v>2.25</v>
      </c>
      <c r="C189" s="82">
        <v>2.23</v>
      </c>
      <c r="D189" s="82">
        <v>2.23</v>
      </c>
      <c r="E189" s="82">
        <v>2.2199999999999998</v>
      </c>
      <c r="F189" s="82">
        <v>2.2199999999999998</v>
      </c>
      <c r="G189" s="82">
        <v>2.2300000000000004</v>
      </c>
      <c r="H189" s="82">
        <v>2.1800000000000002</v>
      </c>
      <c r="I189" s="82">
        <v>2.1900000000000004</v>
      </c>
      <c r="J189" s="82">
        <v>2.2000000000000002</v>
      </c>
      <c r="K189" s="82">
        <v>2.1599999999999997</v>
      </c>
      <c r="L189" s="82">
        <v>2.17</v>
      </c>
      <c r="M189" s="82">
        <v>2.16</v>
      </c>
      <c r="N189" s="82">
        <v>2.1</v>
      </c>
      <c r="O189" s="82">
        <v>2.09</v>
      </c>
      <c r="P189" s="82">
        <v>2.1</v>
      </c>
      <c r="Q189" s="82">
        <v>2.04</v>
      </c>
      <c r="R189" s="82">
        <v>2.0499999999999998</v>
      </c>
      <c r="S189" s="93">
        <v>2.06</v>
      </c>
      <c r="T189" s="92">
        <v>2.25</v>
      </c>
      <c r="U189" s="82">
        <v>2.21</v>
      </c>
      <c r="V189" s="82">
        <v>2.2200000000000002</v>
      </c>
      <c r="W189" s="82">
        <v>2.2200000000000002</v>
      </c>
      <c r="X189" s="82">
        <v>2.21</v>
      </c>
      <c r="Y189" s="82">
        <v>2.2199999999999998</v>
      </c>
      <c r="Z189" s="82">
        <v>2.21</v>
      </c>
      <c r="AA189" s="82">
        <v>2.2000000000000002</v>
      </c>
      <c r="AB189" s="82">
        <v>2.2000000000000002</v>
      </c>
      <c r="AC189" s="82">
        <v>2.17</v>
      </c>
      <c r="AD189" s="82">
        <v>2.1799999999999997</v>
      </c>
      <c r="AE189" s="82">
        <v>2.21</v>
      </c>
      <c r="AF189" s="82">
        <v>2.19</v>
      </c>
      <c r="AG189" s="82">
        <v>2.1300000000000003</v>
      </c>
      <c r="AH189" s="82">
        <v>2.15</v>
      </c>
      <c r="AI189" s="82">
        <v>2.0699999999999998</v>
      </c>
      <c r="AJ189" s="82">
        <v>2.08</v>
      </c>
      <c r="AK189" s="93">
        <v>2.0699999999999998</v>
      </c>
    </row>
    <row r="190" spans="1:37" x14ac:dyDescent="0.25">
      <c r="A190" s="97">
        <v>1846</v>
      </c>
      <c r="B190" s="92">
        <v>2.25</v>
      </c>
      <c r="C190" s="82">
        <v>2.23</v>
      </c>
      <c r="D190" s="82">
        <v>2.23</v>
      </c>
      <c r="E190" s="82">
        <v>2.2199999999999998</v>
      </c>
      <c r="F190" s="82">
        <v>2.2199999999999998</v>
      </c>
      <c r="G190" s="82">
        <v>2.2300000000000004</v>
      </c>
      <c r="H190" s="82">
        <v>2.1800000000000002</v>
      </c>
      <c r="I190" s="82">
        <v>2.1800000000000002</v>
      </c>
      <c r="J190" s="82">
        <v>2.2000000000000002</v>
      </c>
      <c r="K190" s="82">
        <v>2.1599999999999997</v>
      </c>
      <c r="L190" s="82">
        <v>2.17</v>
      </c>
      <c r="M190" s="82">
        <v>2.16</v>
      </c>
      <c r="N190" s="82">
        <v>2.1</v>
      </c>
      <c r="O190" s="82">
        <v>2.09</v>
      </c>
      <c r="P190" s="82">
        <v>2.1</v>
      </c>
      <c r="Q190" s="82">
        <v>2.04</v>
      </c>
      <c r="R190" s="82">
        <v>2.0499999999999998</v>
      </c>
      <c r="S190" s="93">
        <v>2.06</v>
      </c>
      <c r="T190" s="92">
        <v>2.25</v>
      </c>
      <c r="U190" s="82">
        <v>2.21</v>
      </c>
      <c r="V190" s="82">
        <v>2.2200000000000002</v>
      </c>
      <c r="W190" s="82">
        <v>2.2200000000000002</v>
      </c>
      <c r="X190" s="82">
        <v>2.21</v>
      </c>
      <c r="Y190" s="82">
        <v>2.2199999999999998</v>
      </c>
      <c r="Z190" s="82">
        <v>2.21</v>
      </c>
      <c r="AA190" s="82">
        <v>2.2000000000000002</v>
      </c>
      <c r="AB190" s="82">
        <v>2.2000000000000002</v>
      </c>
      <c r="AC190" s="82">
        <v>2.17</v>
      </c>
      <c r="AD190" s="82">
        <v>2.1799999999999997</v>
      </c>
      <c r="AE190" s="82">
        <v>2.21</v>
      </c>
      <c r="AF190" s="82">
        <v>2.19</v>
      </c>
      <c r="AG190" s="82">
        <v>2.1300000000000003</v>
      </c>
      <c r="AH190" s="82">
        <v>2.15</v>
      </c>
      <c r="AI190" s="82">
        <v>2.06</v>
      </c>
      <c r="AJ190" s="82">
        <v>2.08</v>
      </c>
      <c r="AK190" s="93">
        <v>2.0699999999999998</v>
      </c>
    </row>
    <row r="191" spans="1:37" x14ac:dyDescent="0.25">
      <c r="A191" s="97">
        <v>1856</v>
      </c>
      <c r="B191" s="92">
        <v>2.25</v>
      </c>
      <c r="C191" s="82">
        <v>2.23</v>
      </c>
      <c r="D191" s="82">
        <v>2.23</v>
      </c>
      <c r="E191" s="82">
        <v>2.2199999999999998</v>
      </c>
      <c r="F191" s="82">
        <v>2.2199999999999998</v>
      </c>
      <c r="G191" s="82">
        <v>2.2300000000000004</v>
      </c>
      <c r="H191" s="82">
        <v>2.1800000000000002</v>
      </c>
      <c r="I191" s="82">
        <v>2.1800000000000002</v>
      </c>
      <c r="J191" s="82">
        <v>2.2000000000000002</v>
      </c>
      <c r="K191" s="82">
        <v>2.1599999999999997</v>
      </c>
      <c r="L191" s="82">
        <v>2.17</v>
      </c>
      <c r="M191" s="82">
        <v>2.16</v>
      </c>
      <c r="N191" s="82">
        <v>2.1</v>
      </c>
      <c r="O191" s="82">
        <v>2.09</v>
      </c>
      <c r="P191" s="82">
        <v>2.09</v>
      </c>
      <c r="Q191" s="82">
        <v>2.04</v>
      </c>
      <c r="R191" s="82">
        <v>2.0499999999999998</v>
      </c>
      <c r="S191" s="93">
        <v>2.06</v>
      </c>
      <c r="T191" s="92">
        <v>2.25</v>
      </c>
      <c r="U191" s="82">
        <v>2.21</v>
      </c>
      <c r="V191" s="82">
        <v>2.2200000000000002</v>
      </c>
      <c r="W191" s="82">
        <v>2.2200000000000002</v>
      </c>
      <c r="X191" s="82">
        <v>2.21</v>
      </c>
      <c r="Y191" s="82">
        <v>2.2199999999999998</v>
      </c>
      <c r="Z191" s="82">
        <v>2.21</v>
      </c>
      <c r="AA191" s="82">
        <v>2.2000000000000002</v>
      </c>
      <c r="AB191" s="82">
        <v>2.2000000000000002</v>
      </c>
      <c r="AC191" s="82">
        <v>2.17</v>
      </c>
      <c r="AD191" s="82">
        <v>2.1799999999999997</v>
      </c>
      <c r="AE191" s="82">
        <v>2.21</v>
      </c>
      <c r="AF191" s="82">
        <v>2.19</v>
      </c>
      <c r="AG191" s="82">
        <v>2.1300000000000003</v>
      </c>
      <c r="AH191" s="82">
        <v>2.15</v>
      </c>
      <c r="AI191" s="82">
        <v>2.06</v>
      </c>
      <c r="AJ191" s="82">
        <v>2.08</v>
      </c>
      <c r="AK191" s="93">
        <v>2.0699999999999998</v>
      </c>
    </row>
    <row r="192" spans="1:37" x14ac:dyDescent="0.25">
      <c r="A192" s="97">
        <v>1866</v>
      </c>
      <c r="B192" s="92">
        <v>2.25</v>
      </c>
      <c r="C192" s="82">
        <v>2.23</v>
      </c>
      <c r="D192" s="82">
        <v>2.23</v>
      </c>
      <c r="E192" s="82">
        <v>2.2199999999999998</v>
      </c>
      <c r="F192" s="82">
        <v>2.2199999999999998</v>
      </c>
      <c r="G192" s="82">
        <v>2.2300000000000004</v>
      </c>
      <c r="H192" s="82">
        <v>2.1800000000000002</v>
      </c>
      <c r="I192" s="82">
        <v>2.1800000000000002</v>
      </c>
      <c r="J192" s="82">
        <v>2.2000000000000002</v>
      </c>
      <c r="K192" s="82">
        <v>2.1599999999999997</v>
      </c>
      <c r="L192" s="82">
        <v>2.17</v>
      </c>
      <c r="M192" s="82">
        <v>2.16</v>
      </c>
      <c r="N192" s="82">
        <v>2.1</v>
      </c>
      <c r="O192" s="82">
        <v>2.09</v>
      </c>
      <c r="P192" s="82">
        <v>2.09</v>
      </c>
      <c r="Q192" s="82">
        <v>2.04</v>
      </c>
      <c r="R192" s="82">
        <v>2.0499999999999998</v>
      </c>
      <c r="S192" s="93">
        <v>2.06</v>
      </c>
      <c r="T192" s="92">
        <v>2.25</v>
      </c>
      <c r="U192" s="82">
        <v>2.21</v>
      </c>
      <c r="V192" s="82">
        <v>2.2200000000000002</v>
      </c>
      <c r="W192" s="82">
        <v>2.2200000000000002</v>
      </c>
      <c r="X192" s="82">
        <v>2.21</v>
      </c>
      <c r="Y192" s="82">
        <v>2.2199999999999998</v>
      </c>
      <c r="Z192" s="82">
        <v>2.21</v>
      </c>
      <c r="AA192" s="82">
        <v>2.19</v>
      </c>
      <c r="AB192" s="82">
        <v>2.2000000000000002</v>
      </c>
      <c r="AC192" s="82">
        <v>2.17</v>
      </c>
      <c r="AD192" s="82">
        <v>2.1799999999999997</v>
      </c>
      <c r="AE192" s="82">
        <v>2.21</v>
      </c>
      <c r="AF192" s="82">
        <v>2.19</v>
      </c>
      <c r="AG192" s="82">
        <v>2.1300000000000003</v>
      </c>
      <c r="AH192" s="82">
        <v>2.15</v>
      </c>
      <c r="AI192" s="82">
        <v>2.06</v>
      </c>
      <c r="AJ192" s="82">
        <v>2.08</v>
      </c>
      <c r="AK192" s="93">
        <v>2.0699999999999998</v>
      </c>
    </row>
    <row r="193" spans="1:37" x14ac:dyDescent="0.25">
      <c r="A193" s="97">
        <v>1877</v>
      </c>
      <c r="B193" s="92">
        <v>2.25</v>
      </c>
      <c r="C193" s="82">
        <v>2.23</v>
      </c>
      <c r="D193" s="82">
        <v>2.23</v>
      </c>
      <c r="E193" s="82">
        <v>2.2199999999999998</v>
      </c>
      <c r="F193" s="82">
        <v>2.2199999999999998</v>
      </c>
      <c r="G193" s="82">
        <v>2.2300000000000004</v>
      </c>
      <c r="H193" s="82">
        <v>2.1800000000000002</v>
      </c>
      <c r="I193" s="82">
        <v>2.1800000000000002</v>
      </c>
      <c r="J193" s="82">
        <v>2.2000000000000002</v>
      </c>
      <c r="K193" s="82">
        <v>2.1599999999999997</v>
      </c>
      <c r="L193" s="82">
        <v>2.17</v>
      </c>
      <c r="M193" s="82">
        <v>2.16</v>
      </c>
      <c r="N193" s="82">
        <v>2.09</v>
      </c>
      <c r="O193" s="82">
        <v>2.09</v>
      </c>
      <c r="P193" s="82">
        <v>2.09</v>
      </c>
      <c r="Q193" s="82">
        <v>2.04</v>
      </c>
      <c r="R193" s="82">
        <v>2.0499999999999998</v>
      </c>
      <c r="S193" s="93">
        <v>2.06</v>
      </c>
      <c r="T193" s="92">
        <v>2.25</v>
      </c>
      <c r="U193" s="82">
        <v>2.21</v>
      </c>
      <c r="V193" s="82">
        <v>2.2200000000000002</v>
      </c>
      <c r="W193" s="82">
        <v>2.2200000000000002</v>
      </c>
      <c r="X193" s="82">
        <v>2.21</v>
      </c>
      <c r="Y193" s="82">
        <v>2.2199999999999998</v>
      </c>
      <c r="Z193" s="82">
        <v>2.21</v>
      </c>
      <c r="AA193" s="82">
        <v>2.19</v>
      </c>
      <c r="AB193" s="82">
        <v>2.2000000000000002</v>
      </c>
      <c r="AC193" s="82">
        <v>2.17</v>
      </c>
      <c r="AD193" s="82">
        <v>2.1799999999999997</v>
      </c>
      <c r="AE193" s="82">
        <v>2.21</v>
      </c>
      <c r="AF193" s="82">
        <v>2.19</v>
      </c>
      <c r="AG193" s="82">
        <v>2.1300000000000003</v>
      </c>
      <c r="AH193" s="82">
        <v>2.15</v>
      </c>
      <c r="AI193" s="82">
        <v>2.06</v>
      </c>
      <c r="AJ193" s="82">
        <v>2.08</v>
      </c>
      <c r="AK193" s="93">
        <v>2.06</v>
      </c>
    </row>
    <row r="194" spans="1:37" x14ac:dyDescent="0.25">
      <c r="A194" s="97">
        <v>1887</v>
      </c>
      <c r="B194" s="92">
        <v>2.25</v>
      </c>
      <c r="C194" s="82">
        <v>2.23</v>
      </c>
      <c r="D194" s="82">
        <v>2.23</v>
      </c>
      <c r="E194" s="82">
        <v>2.2199999999999998</v>
      </c>
      <c r="F194" s="82">
        <v>2.2199999999999998</v>
      </c>
      <c r="G194" s="82">
        <v>2.2300000000000004</v>
      </c>
      <c r="H194" s="82">
        <v>2.1800000000000002</v>
      </c>
      <c r="I194" s="82">
        <v>2.1800000000000002</v>
      </c>
      <c r="J194" s="82">
        <v>2.2000000000000002</v>
      </c>
      <c r="K194" s="82">
        <v>2.1599999999999997</v>
      </c>
      <c r="L194" s="82">
        <v>2.1599999999999997</v>
      </c>
      <c r="M194" s="82">
        <v>2.16</v>
      </c>
      <c r="N194" s="82">
        <v>2.09</v>
      </c>
      <c r="O194" s="82">
        <v>2.09</v>
      </c>
      <c r="P194" s="82">
        <v>2.09</v>
      </c>
      <c r="Q194" s="82">
        <v>2.04</v>
      </c>
      <c r="R194" s="82">
        <v>2.0499999999999998</v>
      </c>
      <c r="S194" s="93">
        <v>2.06</v>
      </c>
      <c r="T194" s="92">
        <v>2.25</v>
      </c>
      <c r="U194" s="82">
        <v>2.21</v>
      </c>
      <c r="V194" s="82">
        <v>2.2200000000000002</v>
      </c>
      <c r="W194" s="82">
        <v>2.2200000000000002</v>
      </c>
      <c r="X194" s="82">
        <v>2.21</v>
      </c>
      <c r="Y194" s="82">
        <v>2.2199999999999998</v>
      </c>
      <c r="Z194" s="82">
        <v>2.21</v>
      </c>
      <c r="AA194" s="82">
        <v>2.19</v>
      </c>
      <c r="AB194" s="82">
        <v>2.2000000000000002</v>
      </c>
      <c r="AC194" s="82">
        <v>2.17</v>
      </c>
      <c r="AD194" s="82">
        <v>2.1799999999999997</v>
      </c>
      <c r="AE194" s="82">
        <v>2.21</v>
      </c>
      <c r="AF194" s="82">
        <v>2.19</v>
      </c>
      <c r="AG194" s="82">
        <v>2.1300000000000003</v>
      </c>
      <c r="AH194" s="82">
        <v>2.1399999999999997</v>
      </c>
      <c r="AI194" s="82">
        <v>2.06</v>
      </c>
      <c r="AJ194" s="82">
        <v>2.08</v>
      </c>
      <c r="AK194" s="93">
        <v>2.06</v>
      </c>
    </row>
    <row r="195" spans="1:37" x14ac:dyDescent="0.25">
      <c r="A195" s="97">
        <v>1897</v>
      </c>
      <c r="B195" s="92">
        <v>2.25</v>
      </c>
      <c r="C195" s="82">
        <v>2.23</v>
      </c>
      <c r="D195" s="82">
        <v>2.23</v>
      </c>
      <c r="E195" s="82">
        <v>2.2199999999999998</v>
      </c>
      <c r="F195" s="82">
        <v>2.21</v>
      </c>
      <c r="G195" s="82">
        <v>2.2300000000000004</v>
      </c>
      <c r="H195" s="82">
        <v>2.1800000000000002</v>
      </c>
      <c r="I195" s="82">
        <v>2.1800000000000002</v>
      </c>
      <c r="J195" s="82">
        <v>2.2000000000000002</v>
      </c>
      <c r="K195" s="82">
        <v>2.1599999999999997</v>
      </c>
      <c r="L195" s="82">
        <v>2.1599999999999997</v>
      </c>
      <c r="M195" s="82">
        <v>2.16</v>
      </c>
      <c r="N195" s="82">
        <v>2.09</v>
      </c>
      <c r="O195" s="82">
        <v>2.09</v>
      </c>
      <c r="P195" s="82">
        <v>2.09</v>
      </c>
      <c r="Q195" s="82">
        <v>2.04</v>
      </c>
      <c r="R195" s="82">
        <v>2.0499999999999998</v>
      </c>
      <c r="S195" s="93">
        <v>2.06</v>
      </c>
      <c r="T195" s="92">
        <v>2.25</v>
      </c>
      <c r="U195" s="82">
        <v>2.21</v>
      </c>
      <c r="V195" s="82">
        <v>2.2200000000000002</v>
      </c>
      <c r="W195" s="82">
        <v>2.2200000000000002</v>
      </c>
      <c r="X195" s="82">
        <v>2.21</v>
      </c>
      <c r="Y195" s="82">
        <v>2.2199999999999998</v>
      </c>
      <c r="Z195" s="82">
        <v>2.21</v>
      </c>
      <c r="AA195" s="82">
        <v>2.19</v>
      </c>
      <c r="AB195" s="82">
        <v>2.2000000000000002</v>
      </c>
      <c r="AC195" s="82">
        <v>2.17</v>
      </c>
      <c r="AD195" s="82">
        <v>2.17</v>
      </c>
      <c r="AE195" s="82">
        <v>2.21</v>
      </c>
      <c r="AF195" s="82">
        <v>2.19</v>
      </c>
      <c r="AG195" s="82">
        <v>2.1300000000000003</v>
      </c>
      <c r="AH195" s="82">
        <v>2.1399999999999997</v>
      </c>
      <c r="AI195" s="82">
        <v>2.06</v>
      </c>
      <c r="AJ195" s="82">
        <v>2.0699999999999998</v>
      </c>
      <c r="AK195" s="93">
        <v>2.06</v>
      </c>
    </row>
    <row r="196" spans="1:37" x14ac:dyDescent="0.25">
      <c r="A196" s="97">
        <v>1907</v>
      </c>
      <c r="B196" s="92">
        <v>2.2400000000000002</v>
      </c>
      <c r="C196" s="82">
        <v>2.23</v>
      </c>
      <c r="D196" s="82">
        <v>2.23</v>
      </c>
      <c r="E196" s="82">
        <v>2.2199999999999998</v>
      </c>
      <c r="F196" s="82">
        <v>2.21</v>
      </c>
      <c r="G196" s="82">
        <v>2.2300000000000004</v>
      </c>
      <c r="H196" s="82">
        <v>2.1800000000000002</v>
      </c>
      <c r="I196" s="82">
        <v>2.1800000000000002</v>
      </c>
      <c r="J196" s="82">
        <v>2.2000000000000002</v>
      </c>
      <c r="K196" s="82">
        <v>2.1599999999999997</v>
      </c>
      <c r="L196" s="82">
        <v>2.1599999999999997</v>
      </c>
      <c r="M196" s="82">
        <v>2.16</v>
      </c>
      <c r="N196" s="82">
        <v>2.09</v>
      </c>
      <c r="O196" s="82">
        <v>2.09</v>
      </c>
      <c r="P196" s="82">
        <v>2.09</v>
      </c>
      <c r="Q196" s="82">
        <v>2.04</v>
      </c>
      <c r="R196" s="82">
        <v>2.0499999999999998</v>
      </c>
      <c r="S196" s="93">
        <v>2.06</v>
      </c>
      <c r="T196" s="92">
        <v>2.25</v>
      </c>
      <c r="U196" s="82">
        <v>2.21</v>
      </c>
      <c r="V196" s="82">
        <v>2.2200000000000002</v>
      </c>
      <c r="W196" s="82">
        <v>2.2200000000000002</v>
      </c>
      <c r="X196" s="82">
        <v>2.21</v>
      </c>
      <c r="Y196" s="82">
        <v>2.2199999999999998</v>
      </c>
      <c r="Z196" s="82">
        <v>2.21</v>
      </c>
      <c r="AA196" s="82">
        <v>2.19</v>
      </c>
      <c r="AB196" s="82">
        <v>2.2000000000000002</v>
      </c>
      <c r="AC196" s="82">
        <v>2.17</v>
      </c>
      <c r="AD196" s="82">
        <v>2.17</v>
      </c>
      <c r="AE196" s="82">
        <v>2.21</v>
      </c>
      <c r="AF196" s="82">
        <v>2.19</v>
      </c>
      <c r="AG196" s="82">
        <v>2.1300000000000003</v>
      </c>
      <c r="AH196" s="82">
        <v>2.1399999999999997</v>
      </c>
      <c r="AI196" s="82">
        <v>2.06</v>
      </c>
      <c r="AJ196" s="82">
        <v>2.0699999999999998</v>
      </c>
      <c r="AK196" s="93">
        <v>2.06</v>
      </c>
    </row>
    <row r="197" spans="1:37" x14ac:dyDescent="0.25">
      <c r="A197" s="97">
        <v>1917</v>
      </c>
      <c r="B197" s="92">
        <v>2.2400000000000002</v>
      </c>
      <c r="C197" s="82">
        <v>2.23</v>
      </c>
      <c r="D197" s="82">
        <v>2.23</v>
      </c>
      <c r="E197" s="82">
        <v>2.2199999999999998</v>
      </c>
      <c r="F197" s="82">
        <v>2.21</v>
      </c>
      <c r="G197" s="82">
        <v>2.2300000000000004</v>
      </c>
      <c r="H197" s="82">
        <v>2.1800000000000002</v>
      </c>
      <c r="I197" s="82">
        <v>2.1800000000000002</v>
      </c>
      <c r="J197" s="82">
        <v>2.2000000000000002</v>
      </c>
      <c r="K197" s="82">
        <v>2.1599999999999997</v>
      </c>
      <c r="L197" s="82">
        <v>2.1599999999999997</v>
      </c>
      <c r="M197" s="82">
        <v>2.16</v>
      </c>
      <c r="N197" s="82">
        <v>2.09</v>
      </c>
      <c r="O197" s="82">
        <v>2.09</v>
      </c>
      <c r="P197" s="82">
        <v>2.09</v>
      </c>
      <c r="Q197" s="82">
        <v>2.04</v>
      </c>
      <c r="R197" s="82">
        <v>2.0499999999999998</v>
      </c>
      <c r="S197" s="93">
        <v>2.06</v>
      </c>
      <c r="T197" s="92">
        <v>2.25</v>
      </c>
      <c r="U197" s="82">
        <v>2.21</v>
      </c>
      <c r="V197" s="82">
        <v>2.2200000000000002</v>
      </c>
      <c r="W197" s="82">
        <v>2.2200000000000002</v>
      </c>
      <c r="X197" s="82">
        <v>2.21</v>
      </c>
      <c r="Y197" s="82">
        <v>2.2199999999999998</v>
      </c>
      <c r="Z197" s="82">
        <v>2.21</v>
      </c>
      <c r="AA197" s="82">
        <v>2.19</v>
      </c>
      <c r="AB197" s="82">
        <v>2.2000000000000002</v>
      </c>
      <c r="AC197" s="82">
        <v>2.17</v>
      </c>
      <c r="AD197" s="82">
        <v>2.17</v>
      </c>
      <c r="AE197" s="82">
        <v>2.21</v>
      </c>
      <c r="AF197" s="82">
        <v>2.19</v>
      </c>
      <c r="AG197" s="82">
        <v>2.1300000000000003</v>
      </c>
      <c r="AH197" s="82">
        <v>2.1399999999999997</v>
      </c>
      <c r="AI197" s="82">
        <v>2.06</v>
      </c>
      <c r="AJ197" s="82">
        <v>2.0699999999999998</v>
      </c>
      <c r="AK197" s="93">
        <v>2.06</v>
      </c>
    </row>
    <row r="198" spans="1:37" x14ac:dyDescent="0.25">
      <c r="A198" s="97">
        <v>1927</v>
      </c>
      <c r="B198" s="92">
        <v>2.2400000000000002</v>
      </c>
      <c r="C198" s="82">
        <v>2.23</v>
      </c>
      <c r="D198" s="82">
        <v>2.23</v>
      </c>
      <c r="E198" s="82">
        <v>2.2199999999999998</v>
      </c>
      <c r="F198" s="82">
        <v>2.21</v>
      </c>
      <c r="G198" s="82">
        <v>2.2300000000000004</v>
      </c>
      <c r="H198" s="82">
        <v>2.17</v>
      </c>
      <c r="I198" s="82">
        <v>2.1800000000000002</v>
      </c>
      <c r="J198" s="82">
        <v>2.2000000000000002</v>
      </c>
      <c r="K198" s="82">
        <v>2.1599999999999997</v>
      </c>
      <c r="L198" s="82">
        <v>2.1599999999999997</v>
      </c>
      <c r="M198" s="82">
        <v>2.16</v>
      </c>
      <c r="N198" s="82">
        <v>2.09</v>
      </c>
      <c r="O198" s="82">
        <v>2.09</v>
      </c>
      <c r="P198" s="82">
        <v>2.09</v>
      </c>
      <c r="Q198" s="82">
        <v>2.04</v>
      </c>
      <c r="R198" s="82">
        <v>2.0499999999999998</v>
      </c>
      <c r="S198" s="93">
        <v>2.06</v>
      </c>
      <c r="T198" s="92">
        <v>2.25</v>
      </c>
      <c r="U198" s="82">
        <v>2.21</v>
      </c>
      <c r="V198" s="82">
        <v>2.2200000000000002</v>
      </c>
      <c r="W198" s="82">
        <v>2.2200000000000002</v>
      </c>
      <c r="X198" s="82">
        <v>2.21</v>
      </c>
      <c r="Y198" s="82">
        <v>2.2199999999999998</v>
      </c>
      <c r="Z198" s="82">
        <v>2.21</v>
      </c>
      <c r="AA198" s="82">
        <v>2.19</v>
      </c>
      <c r="AB198" s="82">
        <v>2.2000000000000002</v>
      </c>
      <c r="AC198" s="82">
        <v>2.17</v>
      </c>
      <c r="AD198" s="82">
        <v>2.17</v>
      </c>
      <c r="AE198" s="82">
        <v>2.21</v>
      </c>
      <c r="AF198" s="82">
        <v>2.19</v>
      </c>
      <c r="AG198" s="82">
        <v>2.1300000000000003</v>
      </c>
      <c r="AH198" s="82">
        <v>2.1399999999999997</v>
      </c>
      <c r="AI198" s="82">
        <v>2.06</v>
      </c>
      <c r="AJ198" s="82">
        <v>2.0699999999999998</v>
      </c>
      <c r="AK198" s="93">
        <v>2.06</v>
      </c>
    </row>
    <row r="199" spans="1:37" x14ac:dyDescent="0.25">
      <c r="A199" s="97">
        <v>1937</v>
      </c>
      <c r="B199" s="92">
        <v>2.2400000000000002</v>
      </c>
      <c r="C199" s="82">
        <v>2.23</v>
      </c>
      <c r="D199" s="82">
        <v>2.23</v>
      </c>
      <c r="E199" s="82">
        <v>2.2199999999999998</v>
      </c>
      <c r="F199" s="82">
        <v>2.21</v>
      </c>
      <c r="G199" s="82">
        <v>2.2300000000000004</v>
      </c>
      <c r="H199" s="82">
        <v>2.17</v>
      </c>
      <c r="I199" s="82">
        <v>2.1800000000000002</v>
      </c>
      <c r="J199" s="82">
        <v>2.2000000000000002</v>
      </c>
      <c r="K199" s="82">
        <v>2.1599999999999997</v>
      </c>
      <c r="L199" s="82">
        <v>2.1599999999999997</v>
      </c>
      <c r="M199" s="82">
        <v>2.16</v>
      </c>
      <c r="N199" s="82">
        <v>2.09</v>
      </c>
      <c r="O199" s="82">
        <v>2.08</v>
      </c>
      <c r="P199" s="82">
        <v>2.09</v>
      </c>
      <c r="Q199" s="82">
        <v>2.04</v>
      </c>
      <c r="R199" s="82">
        <v>2.0499999999999998</v>
      </c>
      <c r="S199" s="93">
        <v>2.06</v>
      </c>
      <c r="T199" s="92">
        <v>2.25</v>
      </c>
      <c r="U199" s="82">
        <v>2.21</v>
      </c>
      <c r="V199" s="82">
        <v>2.2200000000000002</v>
      </c>
      <c r="W199" s="82">
        <v>2.2200000000000002</v>
      </c>
      <c r="X199" s="82">
        <v>2.21</v>
      </c>
      <c r="Y199" s="82">
        <v>2.2199999999999998</v>
      </c>
      <c r="Z199" s="82">
        <v>2.21</v>
      </c>
      <c r="AA199" s="82">
        <v>2.19</v>
      </c>
      <c r="AB199" s="82">
        <v>2.2000000000000002</v>
      </c>
      <c r="AC199" s="82">
        <v>2.17</v>
      </c>
      <c r="AD199" s="82">
        <v>2.17</v>
      </c>
      <c r="AE199" s="82">
        <v>2.21</v>
      </c>
      <c r="AF199" s="82">
        <v>2.19</v>
      </c>
      <c r="AG199" s="82">
        <v>2.1300000000000003</v>
      </c>
      <c r="AH199" s="82">
        <v>2.1399999999999997</v>
      </c>
      <c r="AI199" s="82">
        <v>2.06</v>
      </c>
      <c r="AJ199" s="82">
        <v>2.0699999999999998</v>
      </c>
      <c r="AK199" s="93">
        <v>2.06</v>
      </c>
    </row>
    <row r="200" spans="1:37" x14ac:dyDescent="0.25">
      <c r="A200" s="97">
        <v>1948</v>
      </c>
      <c r="B200" s="92">
        <v>2.2400000000000002</v>
      </c>
      <c r="C200" s="82">
        <v>2.23</v>
      </c>
      <c r="D200" s="82">
        <v>2.23</v>
      </c>
      <c r="E200" s="82">
        <v>2.2199999999999998</v>
      </c>
      <c r="F200" s="82">
        <v>2.21</v>
      </c>
      <c r="G200" s="82">
        <v>2.2300000000000004</v>
      </c>
      <c r="H200" s="82">
        <v>2.17</v>
      </c>
      <c r="I200" s="82">
        <v>2.1800000000000002</v>
      </c>
      <c r="J200" s="82">
        <v>2.2000000000000002</v>
      </c>
      <c r="K200" s="82">
        <v>2.1599999999999997</v>
      </c>
      <c r="L200" s="82">
        <v>2.1599999999999997</v>
      </c>
      <c r="M200" s="82">
        <v>2.16</v>
      </c>
      <c r="N200" s="82">
        <v>2.09</v>
      </c>
      <c r="O200" s="82">
        <v>2.08</v>
      </c>
      <c r="P200" s="82">
        <v>2.09</v>
      </c>
      <c r="Q200" s="82">
        <v>2.04</v>
      </c>
      <c r="R200" s="82">
        <v>2.0399999999999996</v>
      </c>
      <c r="S200" s="93">
        <v>2.0499999999999998</v>
      </c>
      <c r="T200" s="92">
        <v>2.25</v>
      </c>
      <c r="U200" s="82">
        <v>2.21</v>
      </c>
      <c r="V200" s="82">
        <v>2.2200000000000002</v>
      </c>
      <c r="W200" s="82">
        <v>2.2200000000000002</v>
      </c>
      <c r="X200" s="82">
        <v>2.21</v>
      </c>
      <c r="Y200" s="82">
        <v>2.2199999999999998</v>
      </c>
      <c r="Z200" s="82">
        <v>2.21</v>
      </c>
      <c r="AA200" s="82">
        <v>2.19</v>
      </c>
      <c r="AB200" s="82">
        <v>2.2000000000000002</v>
      </c>
      <c r="AC200" s="82">
        <v>2.17</v>
      </c>
      <c r="AD200" s="82">
        <v>2.17</v>
      </c>
      <c r="AE200" s="82">
        <v>2.21</v>
      </c>
      <c r="AF200" s="82">
        <v>2.1800000000000002</v>
      </c>
      <c r="AG200" s="82">
        <v>2.1300000000000003</v>
      </c>
      <c r="AH200" s="82">
        <v>2.1399999999999997</v>
      </c>
      <c r="AI200" s="82">
        <v>2.06</v>
      </c>
      <c r="AJ200" s="82">
        <v>2.0699999999999998</v>
      </c>
      <c r="AK200" s="93">
        <v>2.06</v>
      </c>
    </row>
    <row r="201" spans="1:37" x14ac:dyDescent="0.25">
      <c r="A201" s="97">
        <v>1958</v>
      </c>
      <c r="B201" s="92">
        <v>2.2400000000000002</v>
      </c>
      <c r="C201" s="82">
        <v>2.23</v>
      </c>
      <c r="D201" s="82">
        <v>2.23</v>
      </c>
      <c r="E201" s="82">
        <v>2.2199999999999998</v>
      </c>
      <c r="F201" s="82">
        <v>2.21</v>
      </c>
      <c r="G201" s="82">
        <v>2.2300000000000004</v>
      </c>
      <c r="H201" s="82">
        <v>2.17</v>
      </c>
      <c r="I201" s="82">
        <v>2.1800000000000002</v>
      </c>
      <c r="J201" s="82">
        <v>2.2000000000000002</v>
      </c>
      <c r="K201" s="82">
        <v>2.1599999999999997</v>
      </c>
      <c r="L201" s="82">
        <v>2.1599999999999997</v>
      </c>
      <c r="M201" s="82">
        <v>2.16</v>
      </c>
      <c r="N201" s="82">
        <v>2.09</v>
      </c>
      <c r="O201" s="82">
        <v>2.08</v>
      </c>
      <c r="P201" s="82">
        <v>2.09</v>
      </c>
      <c r="Q201" s="82">
        <v>2.04</v>
      </c>
      <c r="R201" s="82">
        <v>2.0399999999999996</v>
      </c>
      <c r="S201" s="93">
        <v>2.0499999999999998</v>
      </c>
      <c r="T201" s="92">
        <v>2.25</v>
      </c>
      <c r="U201" s="82">
        <v>2.21</v>
      </c>
      <c r="V201" s="82">
        <v>2.2200000000000002</v>
      </c>
      <c r="W201" s="82">
        <v>2.2200000000000002</v>
      </c>
      <c r="X201" s="82">
        <v>2.21</v>
      </c>
      <c r="Y201" s="82">
        <v>2.2199999999999998</v>
      </c>
      <c r="Z201" s="82">
        <v>2.21</v>
      </c>
      <c r="AA201" s="82">
        <v>2.19</v>
      </c>
      <c r="AB201" s="82">
        <v>2.2000000000000002</v>
      </c>
      <c r="AC201" s="82">
        <v>2.16</v>
      </c>
      <c r="AD201" s="82">
        <v>2.17</v>
      </c>
      <c r="AE201" s="82">
        <v>2.21</v>
      </c>
      <c r="AF201" s="82">
        <v>2.1800000000000002</v>
      </c>
      <c r="AG201" s="82">
        <v>2.1300000000000003</v>
      </c>
      <c r="AH201" s="82">
        <v>2.1399999999999997</v>
      </c>
      <c r="AI201" s="82">
        <v>2.0499999999999998</v>
      </c>
      <c r="AJ201" s="82">
        <v>2.0699999999999998</v>
      </c>
      <c r="AK201" s="93">
        <v>2.06</v>
      </c>
    </row>
    <row r="202" spans="1:37" x14ac:dyDescent="0.25">
      <c r="A202" s="97">
        <v>1968</v>
      </c>
      <c r="B202" s="92">
        <v>2.2400000000000002</v>
      </c>
      <c r="C202" s="82">
        <v>2.23</v>
      </c>
      <c r="D202" s="82">
        <v>2.23</v>
      </c>
      <c r="E202" s="82">
        <v>2.2199999999999998</v>
      </c>
      <c r="F202" s="82">
        <v>2.21</v>
      </c>
      <c r="G202" s="82">
        <v>2.2200000000000002</v>
      </c>
      <c r="H202" s="82">
        <v>2.17</v>
      </c>
      <c r="I202" s="82">
        <v>2.1800000000000002</v>
      </c>
      <c r="J202" s="82">
        <v>2.2000000000000002</v>
      </c>
      <c r="K202" s="82">
        <v>2.1599999999999997</v>
      </c>
      <c r="L202" s="82">
        <v>2.1599999999999997</v>
      </c>
      <c r="M202" s="82">
        <v>2.16</v>
      </c>
      <c r="N202" s="82">
        <v>2.09</v>
      </c>
      <c r="O202" s="82">
        <v>2.08</v>
      </c>
      <c r="P202" s="82">
        <v>2.09</v>
      </c>
      <c r="Q202" s="82">
        <v>2.04</v>
      </c>
      <c r="R202" s="82">
        <v>2.0399999999999996</v>
      </c>
      <c r="S202" s="93">
        <v>2.0499999999999998</v>
      </c>
      <c r="T202" s="92">
        <v>2.25</v>
      </c>
      <c r="U202" s="82">
        <v>2.21</v>
      </c>
      <c r="V202" s="82">
        <v>2.2200000000000002</v>
      </c>
      <c r="W202" s="82">
        <v>2.2200000000000002</v>
      </c>
      <c r="X202" s="82">
        <v>2.21</v>
      </c>
      <c r="Y202" s="82">
        <v>2.2199999999999998</v>
      </c>
      <c r="Z202" s="82">
        <v>2.21</v>
      </c>
      <c r="AA202" s="82">
        <v>2.19</v>
      </c>
      <c r="AB202" s="82">
        <v>2.2000000000000002</v>
      </c>
      <c r="AC202" s="82">
        <v>2.16</v>
      </c>
      <c r="AD202" s="82">
        <v>2.17</v>
      </c>
      <c r="AE202" s="82">
        <v>2.21</v>
      </c>
      <c r="AF202" s="82">
        <v>2.1800000000000002</v>
      </c>
      <c r="AG202" s="82">
        <v>2.1300000000000003</v>
      </c>
      <c r="AH202" s="82">
        <v>2.1399999999999997</v>
      </c>
      <c r="AI202" s="82">
        <v>2.0499999999999998</v>
      </c>
      <c r="AJ202" s="82">
        <v>2.0699999999999998</v>
      </c>
      <c r="AK202" s="93">
        <v>2.06</v>
      </c>
    </row>
    <row r="203" spans="1:37" x14ac:dyDescent="0.25">
      <c r="A203" s="97">
        <v>1978</v>
      </c>
      <c r="B203" s="92">
        <v>2.2400000000000002</v>
      </c>
      <c r="C203" s="82">
        <v>2.23</v>
      </c>
      <c r="D203" s="82">
        <v>2.23</v>
      </c>
      <c r="E203" s="82">
        <v>2.2199999999999998</v>
      </c>
      <c r="F203" s="82">
        <v>2.21</v>
      </c>
      <c r="G203" s="82">
        <v>2.2200000000000002</v>
      </c>
      <c r="H203" s="82">
        <v>2.17</v>
      </c>
      <c r="I203" s="82">
        <v>2.1800000000000002</v>
      </c>
      <c r="J203" s="82">
        <v>2.2000000000000002</v>
      </c>
      <c r="K203" s="82">
        <v>2.1599999999999997</v>
      </c>
      <c r="L203" s="82">
        <v>2.1599999999999997</v>
      </c>
      <c r="M203" s="82">
        <v>2.16</v>
      </c>
      <c r="N203" s="82">
        <v>2.09</v>
      </c>
      <c r="O203" s="82">
        <v>2.08</v>
      </c>
      <c r="P203" s="82">
        <v>2.09</v>
      </c>
      <c r="Q203" s="82">
        <v>2.04</v>
      </c>
      <c r="R203" s="82">
        <v>2.0399999999999996</v>
      </c>
      <c r="S203" s="93">
        <v>2.0499999999999998</v>
      </c>
      <c r="T203" s="92">
        <v>2.25</v>
      </c>
      <c r="U203" s="82">
        <v>2.21</v>
      </c>
      <c r="V203" s="82">
        <v>2.2200000000000002</v>
      </c>
      <c r="W203" s="82">
        <v>2.2200000000000002</v>
      </c>
      <c r="X203" s="82">
        <v>2.21</v>
      </c>
      <c r="Y203" s="82">
        <v>2.2199999999999998</v>
      </c>
      <c r="Z203" s="82">
        <v>2.21</v>
      </c>
      <c r="AA203" s="82">
        <v>2.19</v>
      </c>
      <c r="AB203" s="82">
        <v>2.2000000000000002</v>
      </c>
      <c r="AC203" s="82">
        <v>2.16</v>
      </c>
      <c r="AD203" s="82">
        <v>2.17</v>
      </c>
      <c r="AE203" s="82">
        <v>2.21</v>
      </c>
      <c r="AF203" s="82">
        <v>2.1800000000000002</v>
      </c>
      <c r="AG203" s="82">
        <v>2.1300000000000003</v>
      </c>
      <c r="AH203" s="82">
        <v>2.1399999999999997</v>
      </c>
      <c r="AI203" s="82">
        <v>2.0499999999999998</v>
      </c>
      <c r="AJ203" s="82">
        <v>2.0699999999999998</v>
      </c>
      <c r="AK203" s="93">
        <v>2.0499999999999998</v>
      </c>
    </row>
    <row r="204" spans="1:37" x14ac:dyDescent="0.25">
      <c r="A204" s="97">
        <v>1988</v>
      </c>
      <c r="B204" s="92">
        <v>2.2400000000000002</v>
      </c>
      <c r="C204" s="82">
        <v>2.23</v>
      </c>
      <c r="D204" s="82">
        <v>2.23</v>
      </c>
      <c r="E204" s="82">
        <v>2.2199999999999998</v>
      </c>
      <c r="F204" s="82">
        <v>2.21</v>
      </c>
      <c r="G204" s="82">
        <v>2.2200000000000002</v>
      </c>
      <c r="H204" s="82">
        <v>2.17</v>
      </c>
      <c r="I204" s="82">
        <v>2.1800000000000002</v>
      </c>
      <c r="J204" s="82">
        <v>2.2000000000000002</v>
      </c>
      <c r="K204" s="82">
        <v>2.1599999999999997</v>
      </c>
      <c r="L204" s="82">
        <v>2.1599999999999997</v>
      </c>
      <c r="M204" s="82">
        <v>2.16</v>
      </c>
      <c r="N204" s="82">
        <v>2.09</v>
      </c>
      <c r="O204" s="82">
        <v>2.08</v>
      </c>
      <c r="P204" s="82">
        <v>2.09</v>
      </c>
      <c r="Q204" s="82">
        <v>2.04</v>
      </c>
      <c r="R204" s="82">
        <v>2.0399999999999996</v>
      </c>
      <c r="S204" s="93">
        <v>2.0499999999999998</v>
      </c>
      <c r="T204" s="92">
        <v>2.25</v>
      </c>
      <c r="U204" s="82">
        <v>2.21</v>
      </c>
      <c r="V204" s="82">
        <v>2.2200000000000002</v>
      </c>
      <c r="W204" s="82">
        <v>2.2200000000000002</v>
      </c>
      <c r="X204" s="82">
        <v>2.21</v>
      </c>
      <c r="Y204" s="82">
        <v>2.2199999999999998</v>
      </c>
      <c r="Z204" s="82">
        <v>2.21</v>
      </c>
      <c r="AA204" s="82">
        <v>2.19</v>
      </c>
      <c r="AB204" s="82">
        <v>2.2000000000000002</v>
      </c>
      <c r="AC204" s="82">
        <v>2.16</v>
      </c>
      <c r="AD204" s="82">
        <v>2.17</v>
      </c>
      <c r="AE204" s="82">
        <v>2.21</v>
      </c>
      <c r="AF204" s="82">
        <v>2.1800000000000002</v>
      </c>
      <c r="AG204" s="82">
        <v>2.12</v>
      </c>
      <c r="AH204" s="82">
        <v>2.1399999999999997</v>
      </c>
      <c r="AI204" s="82">
        <v>2.0499999999999998</v>
      </c>
      <c r="AJ204" s="82">
        <v>2.0699999999999998</v>
      </c>
      <c r="AK204" s="93">
        <v>2.0499999999999998</v>
      </c>
    </row>
    <row r="205" spans="1:37" x14ac:dyDescent="0.25">
      <c r="A205" s="97">
        <v>1998</v>
      </c>
      <c r="B205" s="92">
        <v>2.2400000000000002</v>
      </c>
      <c r="C205" s="82">
        <v>2.23</v>
      </c>
      <c r="D205" s="82">
        <v>2.23</v>
      </c>
      <c r="E205" s="82">
        <v>2.2199999999999998</v>
      </c>
      <c r="F205" s="82">
        <v>2.21</v>
      </c>
      <c r="G205" s="82">
        <v>2.2200000000000002</v>
      </c>
      <c r="H205" s="82">
        <v>2.17</v>
      </c>
      <c r="I205" s="82">
        <v>2.1800000000000002</v>
      </c>
      <c r="J205" s="82">
        <v>2.2000000000000002</v>
      </c>
      <c r="K205" s="82">
        <v>2.1599999999999997</v>
      </c>
      <c r="L205" s="82">
        <v>2.1599999999999997</v>
      </c>
      <c r="M205" s="82">
        <v>2.16</v>
      </c>
      <c r="N205" s="82">
        <v>2.09</v>
      </c>
      <c r="O205" s="82">
        <v>2.08</v>
      </c>
      <c r="P205" s="82">
        <v>2.09</v>
      </c>
      <c r="Q205" s="82">
        <v>2.04</v>
      </c>
      <c r="R205" s="82">
        <v>2.0399999999999996</v>
      </c>
      <c r="S205" s="93">
        <v>2.0499999999999998</v>
      </c>
      <c r="T205" s="92">
        <v>2.25</v>
      </c>
      <c r="U205" s="82">
        <v>2.21</v>
      </c>
      <c r="V205" s="82">
        <v>2.2200000000000002</v>
      </c>
      <c r="W205" s="82">
        <v>2.2200000000000002</v>
      </c>
      <c r="X205" s="82">
        <v>2.21</v>
      </c>
      <c r="Y205" s="82">
        <v>2.2199999999999998</v>
      </c>
      <c r="Z205" s="82">
        <v>2.21</v>
      </c>
      <c r="AA205" s="82">
        <v>2.19</v>
      </c>
      <c r="AB205" s="82">
        <v>2.2000000000000002</v>
      </c>
      <c r="AC205" s="82">
        <v>2.16</v>
      </c>
      <c r="AD205" s="82">
        <v>2.17</v>
      </c>
      <c r="AE205" s="82">
        <v>2.21</v>
      </c>
      <c r="AF205" s="82">
        <v>2.1800000000000002</v>
      </c>
      <c r="AG205" s="82">
        <v>2.12</v>
      </c>
      <c r="AH205" s="82">
        <v>2.1399999999999997</v>
      </c>
      <c r="AI205" s="82">
        <v>2.0499999999999998</v>
      </c>
      <c r="AJ205" s="82">
        <v>2.06</v>
      </c>
      <c r="AK205" s="93">
        <v>2.0499999999999998</v>
      </c>
    </row>
    <row r="206" spans="1:37" x14ac:dyDescent="0.25">
      <c r="A206" s="97">
        <v>2008</v>
      </c>
      <c r="B206" s="92">
        <v>2.2400000000000002</v>
      </c>
      <c r="C206" s="82">
        <v>2.23</v>
      </c>
      <c r="D206" s="82">
        <v>2.23</v>
      </c>
      <c r="E206" s="82">
        <v>2.2199999999999998</v>
      </c>
      <c r="F206" s="82">
        <v>2.21</v>
      </c>
      <c r="G206" s="82">
        <v>2.2200000000000002</v>
      </c>
      <c r="H206" s="82">
        <v>2.17</v>
      </c>
      <c r="I206" s="82">
        <v>2.1800000000000002</v>
      </c>
      <c r="J206" s="82">
        <v>2.2000000000000002</v>
      </c>
      <c r="K206" s="82">
        <v>2.1599999999999997</v>
      </c>
      <c r="L206" s="82">
        <v>2.1599999999999997</v>
      </c>
      <c r="M206" s="82">
        <v>2.16</v>
      </c>
      <c r="N206" s="82">
        <v>2.09</v>
      </c>
      <c r="O206" s="82">
        <v>2.08</v>
      </c>
      <c r="P206" s="82">
        <v>2.09</v>
      </c>
      <c r="Q206" s="82">
        <v>2.0299999999999998</v>
      </c>
      <c r="R206" s="82">
        <v>2.0399999999999996</v>
      </c>
      <c r="S206" s="93">
        <v>2.0499999999999998</v>
      </c>
      <c r="T206" s="92">
        <v>2.25</v>
      </c>
      <c r="U206" s="82">
        <v>2.21</v>
      </c>
      <c r="V206" s="82">
        <v>2.2200000000000002</v>
      </c>
      <c r="W206" s="82">
        <v>2.2200000000000002</v>
      </c>
      <c r="X206" s="82">
        <v>2.21</v>
      </c>
      <c r="Y206" s="82">
        <v>2.2199999999999998</v>
      </c>
      <c r="Z206" s="82">
        <v>2.21</v>
      </c>
      <c r="AA206" s="82">
        <v>2.19</v>
      </c>
      <c r="AB206" s="82">
        <v>2.2000000000000002</v>
      </c>
      <c r="AC206" s="82">
        <v>2.16</v>
      </c>
      <c r="AD206" s="82">
        <v>2.17</v>
      </c>
      <c r="AE206" s="82">
        <v>2.21</v>
      </c>
      <c r="AF206" s="82">
        <v>2.1800000000000002</v>
      </c>
      <c r="AG206" s="82">
        <v>2.12</v>
      </c>
      <c r="AH206" s="82">
        <v>2.1399999999999997</v>
      </c>
      <c r="AI206" s="82">
        <v>2.0499999999999998</v>
      </c>
      <c r="AJ206" s="82">
        <v>2.06</v>
      </c>
      <c r="AK206" s="93">
        <v>2.0499999999999998</v>
      </c>
    </row>
    <row r="207" spans="1:37" x14ac:dyDescent="0.25">
      <c r="A207" s="97">
        <v>2019</v>
      </c>
      <c r="B207" s="92">
        <v>2.2400000000000002</v>
      </c>
      <c r="C207" s="82">
        <v>2.23</v>
      </c>
      <c r="D207" s="82">
        <v>2.23</v>
      </c>
      <c r="E207" s="82">
        <v>2.2199999999999998</v>
      </c>
      <c r="F207" s="82">
        <v>2.21</v>
      </c>
      <c r="G207" s="82">
        <v>2.2200000000000002</v>
      </c>
      <c r="H207" s="82">
        <v>2.17</v>
      </c>
      <c r="I207" s="82">
        <v>2.1800000000000002</v>
      </c>
      <c r="J207" s="82">
        <v>2.2000000000000002</v>
      </c>
      <c r="K207" s="82">
        <v>2.15</v>
      </c>
      <c r="L207" s="82">
        <v>2.1599999999999997</v>
      </c>
      <c r="M207" s="82">
        <v>2.16</v>
      </c>
      <c r="N207" s="82">
        <v>2.09</v>
      </c>
      <c r="O207" s="82">
        <v>2.08</v>
      </c>
      <c r="P207" s="82">
        <v>2.09</v>
      </c>
      <c r="Q207" s="82">
        <v>2.0299999999999998</v>
      </c>
      <c r="R207" s="82">
        <v>2.0399999999999996</v>
      </c>
      <c r="S207" s="93">
        <v>2.0499999999999998</v>
      </c>
      <c r="T207" s="92">
        <v>2.25</v>
      </c>
      <c r="U207" s="82">
        <v>2.21</v>
      </c>
      <c r="V207" s="82">
        <v>2.2200000000000002</v>
      </c>
      <c r="W207" s="82">
        <v>2.2200000000000002</v>
      </c>
      <c r="X207" s="82">
        <v>2.21</v>
      </c>
      <c r="Y207" s="82">
        <v>2.2199999999999998</v>
      </c>
      <c r="Z207" s="82">
        <v>2.21</v>
      </c>
      <c r="AA207" s="82">
        <v>2.19</v>
      </c>
      <c r="AB207" s="82">
        <v>2.2000000000000002</v>
      </c>
      <c r="AC207" s="82">
        <v>2.16</v>
      </c>
      <c r="AD207" s="82">
        <v>2.17</v>
      </c>
      <c r="AE207" s="82">
        <v>2.21</v>
      </c>
      <c r="AF207" s="82">
        <v>2.1800000000000002</v>
      </c>
      <c r="AG207" s="82">
        <v>2.12</v>
      </c>
      <c r="AH207" s="82">
        <v>2.1399999999999997</v>
      </c>
      <c r="AI207" s="82">
        <v>2.0499999999999998</v>
      </c>
      <c r="AJ207" s="82">
        <v>2.06</v>
      </c>
      <c r="AK207" s="93">
        <v>2.0499999999999998</v>
      </c>
    </row>
    <row r="208" spans="1:37" x14ac:dyDescent="0.25">
      <c r="A208" s="97">
        <v>2029</v>
      </c>
      <c r="B208" s="92">
        <v>2.2400000000000002</v>
      </c>
      <c r="C208" s="82">
        <v>2.23</v>
      </c>
      <c r="D208" s="82">
        <v>2.23</v>
      </c>
      <c r="E208" s="82">
        <v>2.2199999999999998</v>
      </c>
      <c r="F208" s="82">
        <v>2.21</v>
      </c>
      <c r="G208" s="82">
        <v>2.2200000000000002</v>
      </c>
      <c r="H208" s="82">
        <v>2.17</v>
      </c>
      <c r="I208" s="82">
        <v>2.1800000000000002</v>
      </c>
      <c r="J208" s="82">
        <v>2.2000000000000002</v>
      </c>
      <c r="K208" s="82">
        <v>2.15</v>
      </c>
      <c r="L208" s="82">
        <v>2.1599999999999997</v>
      </c>
      <c r="M208" s="82">
        <v>2.16</v>
      </c>
      <c r="N208" s="82">
        <v>2.09</v>
      </c>
      <c r="O208" s="82">
        <v>2.08</v>
      </c>
      <c r="P208" s="82">
        <v>2.09</v>
      </c>
      <c r="Q208" s="82">
        <v>2.0299999999999998</v>
      </c>
      <c r="R208" s="82">
        <v>2.0399999999999996</v>
      </c>
      <c r="S208" s="93">
        <v>2.0499999999999998</v>
      </c>
      <c r="T208" s="92">
        <v>2.25</v>
      </c>
      <c r="U208" s="82">
        <v>2.21</v>
      </c>
      <c r="V208" s="82">
        <v>2.2200000000000002</v>
      </c>
      <c r="W208" s="82">
        <v>2.2200000000000002</v>
      </c>
      <c r="X208" s="82">
        <v>2.21</v>
      </c>
      <c r="Y208" s="82">
        <v>2.2199999999999998</v>
      </c>
      <c r="Z208" s="82">
        <v>2.21</v>
      </c>
      <c r="AA208" s="82">
        <v>2.19</v>
      </c>
      <c r="AB208" s="82">
        <v>2.2000000000000002</v>
      </c>
      <c r="AC208" s="82">
        <v>2.16</v>
      </c>
      <c r="AD208" s="82">
        <v>2.17</v>
      </c>
      <c r="AE208" s="82">
        <v>2.21</v>
      </c>
      <c r="AF208" s="82">
        <v>2.1800000000000002</v>
      </c>
      <c r="AG208" s="82">
        <v>2.12</v>
      </c>
      <c r="AH208" s="82">
        <v>2.1399999999999997</v>
      </c>
      <c r="AI208" s="82">
        <v>2.0499999999999998</v>
      </c>
      <c r="AJ208" s="82">
        <v>2.06</v>
      </c>
      <c r="AK208" s="93">
        <v>2.0499999999999998</v>
      </c>
    </row>
    <row r="209" spans="1:37" x14ac:dyDescent="0.25">
      <c r="A209" s="97">
        <v>2039</v>
      </c>
      <c r="B209" s="92">
        <v>2.2400000000000002</v>
      </c>
      <c r="C209" s="82">
        <v>2.23</v>
      </c>
      <c r="D209" s="82">
        <v>2.23</v>
      </c>
      <c r="E209" s="82">
        <v>2.2199999999999998</v>
      </c>
      <c r="F209" s="82">
        <v>2.21</v>
      </c>
      <c r="G209" s="82">
        <v>2.2200000000000002</v>
      </c>
      <c r="H209" s="82">
        <v>2.17</v>
      </c>
      <c r="I209" s="82">
        <v>2.1800000000000002</v>
      </c>
      <c r="J209" s="82">
        <v>2.2000000000000002</v>
      </c>
      <c r="K209" s="82">
        <v>2.15</v>
      </c>
      <c r="L209" s="82">
        <v>2.1599999999999997</v>
      </c>
      <c r="M209" s="82">
        <v>2.16</v>
      </c>
      <c r="N209" s="82">
        <v>2.09</v>
      </c>
      <c r="O209" s="82">
        <v>2.08</v>
      </c>
      <c r="P209" s="82">
        <v>2.09</v>
      </c>
      <c r="Q209" s="82">
        <v>2.0299999999999998</v>
      </c>
      <c r="R209" s="82">
        <v>2.0399999999999996</v>
      </c>
      <c r="S209" s="93">
        <v>2.0499999999999998</v>
      </c>
      <c r="T209" s="92">
        <v>2.25</v>
      </c>
      <c r="U209" s="82">
        <v>2.21</v>
      </c>
      <c r="V209" s="82">
        <v>2.2200000000000002</v>
      </c>
      <c r="W209" s="82">
        <v>2.2200000000000002</v>
      </c>
      <c r="X209" s="82">
        <v>2.21</v>
      </c>
      <c r="Y209" s="82">
        <v>2.2199999999999998</v>
      </c>
      <c r="Z209" s="82">
        <v>2.21</v>
      </c>
      <c r="AA209" s="82">
        <v>2.19</v>
      </c>
      <c r="AB209" s="82">
        <v>2.2000000000000002</v>
      </c>
      <c r="AC209" s="82">
        <v>2.16</v>
      </c>
      <c r="AD209" s="82">
        <v>2.17</v>
      </c>
      <c r="AE209" s="82">
        <v>2.21</v>
      </c>
      <c r="AF209" s="82">
        <v>2.1800000000000002</v>
      </c>
      <c r="AG209" s="82">
        <v>2.12</v>
      </c>
      <c r="AH209" s="82">
        <v>2.1399999999999997</v>
      </c>
      <c r="AI209" s="82">
        <v>2.0499999999999998</v>
      </c>
      <c r="AJ209" s="82">
        <v>2.06</v>
      </c>
      <c r="AK209" s="93">
        <v>2.0499999999999998</v>
      </c>
    </row>
    <row r="210" spans="1:37" x14ac:dyDescent="0.25">
      <c r="A210" s="97">
        <v>2049</v>
      </c>
      <c r="B210" s="92">
        <v>2.2400000000000002</v>
      </c>
      <c r="C210" s="82">
        <v>2.23</v>
      </c>
      <c r="D210" s="82">
        <v>2.23</v>
      </c>
      <c r="E210" s="82">
        <v>2.2199999999999998</v>
      </c>
      <c r="F210" s="82">
        <v>2.21</v>
      </c>
      <c r="G210" s="82">
        <v>2.2200000000000002</v>
      </c>
      <c r="H210" s="82">
        <v>2.17</v>
      </c>
      <c r="I210" s="82">
        <v>2.1800000000000002</v>
      </c>
      <c r="J210" s="82">
        <v>2.2000000000000002</v>
      </c>
      <c r="K210" s="82">
        <v>2.15</v>
      </c>
      <c r="L210" s="82">
        <v>2.1599999999999997</v>
      </c>
      <c r="M210" s="82">
        <v>2.16</v>
      </c>
      <c r="N210" s="82">
        <v>2.09</v>
      </c>
      <c r="O210" s="82">
        <v>2.08</v>
      </c>
      <c r="P210" s="82">
        <v>2.09</v>
      </c>
      <c r="Q210" s="82">
        <v>2.0299999999999998</v>
      </c>
      <c r="R210" s="82">
        <v>2.0399999999999996</v>
      </c>
      <c r="S210" s="93">
        <v>2.0499999999999998</v>
      </c>
      <c r="T210" s="92">
        <v>2.25</v>
      </c>
      <c r="U210" s="82">
        <v>2.21</v>
      </c>
      <c r="V210" s="82">
        <v>2.2200000000000002</v>
      </c>
      <c r="W210" s="82">
        <v>2.2200000000000002</v>
      </c>
      <c r="X210" s="82">
        <v>2.21</v>
      </c>
      <c r="Y210" s="82">
        <v>2.2199999999999998</v>
      </c>
      <c r="Z210" s="82">
        <v>2.2000000000000002</v>
      </c>
      <c r="AA210" s="82">
        <v>2.19</v>
      </c>
      <c r="AB210" s="82">
        <v>2.2000000000000002</v>
      </c>
      <c r="AC210" s="82">
        <v>2.16</v>
      </c>
      <c r="AD210" s="82">
        <v>2.17</v>
      </c>
      <c r="AE210" s="82">
        <v>2.21</v>
      </c>
      <c r="AF210" s="82">
        <v>2.1800000000000002</v>
      </c>
      <c r="AG210" s="82">
        <v>2.12</v>
      </c>
      <c r="AH210" s="82">
        <v>2.1399999999999997</v>
      </c>
      <c r="AI210" s="82">
        <v>2.0499999999999998</v>
      </c>
      <c r="AJ210" s="82">
        <v>2.06</v>
      </c>
      <c r="AK210" s="93">
        <v>2.0499999999999998</v>
      </c>
    </row>
    <row r="211" spans="1:37" x14ac:dyDescent="0.25">
      <c r="A211" s="97">
        <v>2059</v>
      </c>
      <c r="B211" s="92">
        <v>2.2400000000000002</v>
      </c>
      <c r="C211" s="82">
        <v>2.23</v>
      </c>
      <c r="D211" s="82">
        <v>2.23</v>
      </c>
      <c r="E211" s="82">
        <v>2.2199999999999998</v>
      </c>
      <c r="F211" s="82">
        <v>2.21</v>
      </c>
      <c r="G211" s="82">
        <v>2.2200000000000002</v>
      </c>
      <c r="H211" s="82">
        <v>2.17</v>
      </c>
      <c r="I211" s="82">
        <v>2.1800000000000002</v>
      </c>
      <c r="J211" s="82">
        <v>2.2000000000000002</v>
      </c>
      <c r="K211" s="82">
        <v>2.15</v>
      </c>
      <c r="L211" s="82">
        <v>2.1599999999999997</v>
      </c>
      <c r="M211" s="82">
        <v>2.16</v>
      </c>
      <c r="N211" s="82">
        <v>2.09</v>
      </c>
      <c r="O211" s="82">
        <v>2.08</v>
      </c>
      <c r="P211" s="82">
        <v>2.09</v>
      </c>
      <c r="Q211" s="82">
        <v>2.0299999999999998</v>
      </c>
      <c r="R211" s="82">
        <v>2.0399999999999996</v>
      </c>
      <c r="S211" s="93">
        <v>2.0499999999999998</v>
      </c>
      <c r="T211" s="92">
        <v>2.25</v>
      </c>
      <c r="U211" s="82">
        <v>2.21</v>
      </c>
      <c r="V211" s="82">
        <v>2.2200000000000002</v>
      </c>
      <c r="W211" s="82">
        <v>2.2200000000000002</v>
      </c>
      <c r="X211" s="82">
        <v>2.21</v>
      </c>
      <c r="Y211" s="82">
        <v>2.2199999999999998</v>
      </c>
      <c r="Z211" s="82">
        <v>2.2000000000000002</v>
      </c>
      <c r="AA211" s="82">
        <v>2.19</v>
      </c>
      <c r="AB211" s="82">
        <v>2.2000000000000002</v>
      </c>
      <c r="AC211" s="82">
        <v>2.16</v>
      </c>
      <c r="AD211" s="82">
        <v>2.17</v>
      </c>
      <c r="AE211" s="82">
        <v>2.21</v>
      </c>
      <c r="AF211" s="82">
        <v>2.1800000000000002</v>
      </c>
      <c r="AG211" s="82">
        <v>2.12</v>
      </c>
      <c r="AH211" s="82">
        <v>2.1399999999999997</v>
      </c>
      <c r="AI211" s="82">
        <v>2.04</v>
      </c>
      <c r="AJ211" s="82">
        <v>2.06</v>
      </c>
      <c r="AK211" s="93">
        <v>2.0499999999999998</v>
      </c>
    </row>
    <row r="212" spans="1:37" x14ac:dyDescent="0.25">
      <c r="A212" s="97">
        <v>2069</v>
      </c>
      <c r="B212" s="92">
        <v>2.2400000000000002</v>
      </c>
      <c r="C212" s="82">
        <v>2.23</v>
      </c>
      <c r="D212" s="82">
        <v>2.23</v>
      </c>
      <c r="E212" s="82">
        <v>2.2199999999999998</v>
      </c>
      <c r="F212" s="82">
        <v>2.21</v>
      </c>
      <c r="G212" s="82">
        <v>2.2200000000000002</v>
      </c>
      <c r="H212" s="82">
        <v>2.17</v>
      </c>
      <c r="I212" s="82">
        <v>2.1700000000000004</v>
      </c>
      <c r="J212" s="82">
        <v>2.19</v>
      </c>
      <c r="K212" s="82">
        <v>2.15</v>
      </c>
      <c r="L212" s="82">
        <v>2.1599999999999997</v>
      </c>
      <c r="M212" s="82">
        <v>2.16</v>
      </c>
      <c r="N212" s="82">
        <v>2.08</v>
      </c>
      <c r="O212" s="82">
        <v>2.08</v>
      </c>
      <c r="P212" s="82">
        <v>2.08</v>
      </c>
      <c r="Q212" s="82">
        <v>2.0299999999999998</v>
      </c>
      <c r="R212" s="82">
        <v>2.0399999999999996</v>
      </c>
      <c r="S212" s="93">
        <v>2.0499999999999998</v>
      </c>
      <c r="T212" s="92">
        <v>2.25</v>
      </c>
      <c r="U212" s="82">
        <v>2.21</v>
      </c>
      <c r="V212" s="82">
        <v>2.2200000000000002</v>
      </c>
      <c r="W212" s="82">
        <v>2.2200000000000002</v>
      </c>
      <c r="X212" s="82">
        <v>2.21</v>
      </c>
      <c r="Y212" s="82">
        <v>2.2199999999999998</v>
      </c>
      <c r="Z212" s="82">
        <v>2.2000000000000002</v>
      </c>
      <c r="AA212" s="82">
        <v>2.19</v>
      </c>
      <c r="AB212" s="82">
        <v>2.2000000000000002</v>
      </c>
      <c r="AC212" s="82">
        <v>2.16</v>
      </c>
      <c r="AD212" s="82">
        <v>2.17</v>
      </c>
      <c r="AE212" s="82">
        <v>2.2000000000000002</v>
      </c>
      <c r="AF212" s="82">
        <v>2.1800000000000002</v>
      </c>
      <c r="AG212" s="82">
        <v>2.12</v>
      </c>
      <c r="AH212" s="82">
        <v>2.1399999999999997</v>
      </c>
      <c r="AI212" s="82">
        <v>2.04</v>
      </c>
      <c r="AJ212" s="82">
        <v>2.06</v>
      </c>
      <c r="AK212" s="93">
        <v>2.04</v>
      </c>
    </row>
    <row r="213" spans="1:37" x14ac:dyDescent="0.25">
      <c r="A213" s="97">
        <v>2080</v>
      </c>
      <c r="B213" s="92">
        <v>2.2400000000000002</v>
      </c>
      <c r="C213" s="82">
        <v>2.23</v>
      </c>
      <c r="D213" s="82">
        <v>2.23</v>
      </c>
      <c r="E213" s="82">
        <v>2.2199999999999998</v>
      </c>
      <c r="F213" s="82">
        <v>2.21</v>
      </c>
      <c r="G213" s="82">
        <v>2.2200000000000002</v>
      </c>
      <c r="H213" s="82">
        <v>2.17</v>
      </c>
      <c r="I213" s="82">
        <v>2.1700000000000004</v>
      </c>
      <c r="J213" s="82">
        <v>2.19</v>
      </c>
      <c r="K213" s="82">
        <v>2.15</v>
      </c>
      <c r="L213" s="82">
        <v>2.1599999999999997</v>
      </c>
      <c r="M213" s="82">
        <v>2.16</v>
      </c>
      <c r="N213" s="82">
        <v>2.08</v>
      </c>
      <c r="O213" s="82">
        <v>2.08</v>
      </c>
      <c r="P213" s="82">
        <v>2.08</v>
      </c>
      <c r="Q213" s="82">
        <v>2.0299999999999998</v>
      </c>
      <c r="R213" s="82">
        <v>2.0399999999999996</v>
      </c>
      <c r="S213" s="93">
        <v>2.0499999999999998</v>
      </c>
      <c r="T213" s="92">
        <v>2.25</v>
      </c>
      <c r="U213" s="82">
        <v>2.21</v>
      </c>
      <c r="V213" s="82">
        <v>2.2200000000000002</v>
      </c>
      <c r="W213" s="82">
        <v>2.2200000000000002</v>
      </c>
      <c r="X213" s="82">
        <v>2.21</v>
      </c>
      <c r="Y213" s="82">
        <v>2.2199999999999998</v>
      </c>
      <c r="Z213" s="82">
        <v>2.2000000000000002</v>
      </c>
      <c r="AA213" s="82">
        <v>2.19</v>
      </c>
      <c r="AB213" s="82">
        <v>2.2000000000000002</v>
      </c>
      <c r="AC213" s="82">
        <v>2.16</v>
      </c>
      <c r="AD213" s="82">
        <v>2.17</v>
      </c>
      <c r="AE213" s="82">
        <v>2.2000000000000002</v>
      </c>
      <c r="AF213" s="82">
        <v>2.1800000000000002</v>
      </c>
      <c r="AG213" s="82">
        <v>2.12</v>
      </c>
      <c r="AH213" s="82">
        <v>2.13</v>
      </c>
      <c r="AI213" s="82">
        <v>2.04</v>
      </c>
      <c r="AJ213" s="82">
        <v>2.06</v>
      </c>
      <c r="AK213" s="93">
        <v>2.04</v>
      </c>
    </row>
    <row r="214" spans="1:37" x14ac:dyDescent="0.25">
      <c r="A214" s="97">
        <v>2090</v>
      </c>
      <c r="B214" s="92">
        <v>2.2400000000000002</v>
      </c>
      <c r="C214" s="82">
        <v>2.2199999999999998</v>
      </c>
      <c r="D214" s="82">
        <v>2.23</v>
      </c>
      <c r="E214" s="82">
        <v>2.2199999999999998</v>
      </c>
      <c r="F214" s="82">
        <v>2.21</v>
      </c>
      <c r="G214" s="82">
        <v>2.2200000000000002</v>
      </c>
      <c r="H214" s="82">
        <v>2.17</v>
      </c>
      <c r="I214" s="82">
        <v>2.1700000000000004</v>
      </c>
      <c r="J214" s="82">
        <v>2.19</v>
      </c>
      <c r="K214" s="82">
        <v>2.15</v>
      </c>
      <c r="L214" s="82">
        <v>2.1599999999999997</v>
      </c>
      <c r="M214" s="82">
        <v>2.15</v>
      </c>
      <c r="N214" s="82">
        <v>2.08</v>
      </c>
      <c r="O214" s="82">
        <v>2.08</v>
      </c>
      <c r="P214" s="82">
        <v>2.08</v>
      </c>
      <c r="Q214" s="82">
        <v>2.0299999999999998</v>
      </c>
      <c r="R214" s="82">
        <v>2.0399999999999996</v>
      </c>
      <c r="S214" s="93">
        <v>2.0499999999999998</v>
      </c>
      <c r="T214" s="92">
        <v>2.25</v>
      </c>
      <c r="U214" s="82">
        <v>2.21</v>
      </c>
      <c r="V214" s="82">
        <v>2.2200000000000002</v>
      </c>
      <c r="W214" s="82">
        <v>2.2200000000000002</v>
      </c>
      <c r="X214" s="82">
        <v>2.21</v>
      </c>
      <c r="Y214" s="82">
        <v>2.2199999999999998</v>
      </c>
      <c r="Z214" s="82">
        <v>2.2000000000000002</v>
      </c>
      <c r="AA214" s="82">
        <v>2.19</v>
      </c>
      <c r="AB214" s="82">
        <v>2.2000000000000002</v>
      </c>
      <c r="AC214" s="82">
        <v>2.16</v>
      </c>
      <c r="AD214" s="82">
        <v>2.17</v>
      </c>
      <c r="AE214" s="82">
        <v>2.2000000000000002</v>
      </c>
      <c r="AF214" s="82">
        <v>2.1800000000000002</v>
      </c>
      <c r="AG214" s="82">
        <v>2.12</v>
      </c>
      <c r="AH214" s="82">
        <v>2.13</v>
      </c>
      <c r="AI214" s="82">
        <v>2.04</v>
      </c>
      <c r="AJ214" s="82">
        <v>2.06</v>
      </c>
      <c r="AK214" s="93">
        <v>2.04</v>
      </c>
    </row>
    <row r="215" spans="1:37" x14ac:dyDescent="0.25">
      <c r="A215" s="97">
        <v>2100</v>
      </c>
      <c r="B215" s="92">
        <v>2.2400000000000002</v>
      </c>
      <c r="C215" s="82">
        <v>2.2199999999999998</v>
      </c>
      <c r="D215" s="82">
        <v>2.23</v>
      </c>
      <c r="E215" s="82">
        <v>2.2199999999999998</v>
      </c>
      <c r="F215" s="82">
        <v>2.21</v>
      </c>
      <c r="G215" s="82">
        <v>2.2200000000000002</v>
      </c>
      <c r="H215" s="82">
        <v>2.17</v>
      </c>
      <c r="I215" s="82">
        <v>2.1700000000000004</v>
      </c>
      <c r="J215" s="82">
        <v>2.19</v>
      </c>
      <c r="K215" s="82">
        <v>2.15</v>
      </c>
      <c r="L215" s="82">
        <v>2.1599999999999997</v>
      </c>
      <c r="M215" s="82">
        <v>2.15</v>
      </c>
      <c r="N215" s="82">
        <v>2.08</v>
      </c>
      <c r="O215" s="82">
        <v>2.08</v>
      </c>
      <c r="P215" s="82">
        <v>2.08</v>
      </c>
      <c r="Q215" s="82">
        <v>2.0299999999999998</v>
      </c>
      <c r="R215" s="82">
        <v>2.0399999999999996</v>
      </c>
      <c r="S215" s="93">
        <v>2.0499999999999998</v>
      </c>
      <c r="T215" s="92">
        <v>2.25</v>
      </c>
      <c r="U215" s="82">
        <v>2.21</v>
      </c>
      <c r="V215" s="82">
        <v>2.2200000000000002</v>
      </c>
      <c r="W215" s="82">
        <v>2.2200000000000002</v>
      </c>
      <c r="X215" s="82">
        <v>2.21</v>
      </c>
      <c r="Y215" s="82">
        <v>2.2199999999999998</v>
      </c>
      <c r="Z215" s="82">
        <v>2.2000000000000002</v>
      </c>
      <c r="AA215" s="82">
        <v>2.19</v>
      </c>
      <c r="AB215" s="82">
        <v>2.2000000000000002</v>
      </c>
      <c r="AC215" s="82">
        <v>2.16</v>
      </c>
      <c r="AD215" s="82">
        <v>2.17</v>
      </c>
      <c r="AE215" s="82">
        <v>2.2000000000000002</v>
      </c>
      <c r="AF215" s="82">
        <v>2.1800000000000002</v>
      </c>
      <c r="AG215" s="82">
        <v>2.12</v>
      </c>
      <c r="AH215" s="82">
        <v>2.13</v>
      </c>
      <c r="AI215" s="82">
        <v>2.04</v>
      </c>
      <c r="AJ215" s="82">
        <v>2.06</v>
      </c>
      <c r="AK215" s="93">
        <v>2.04</v>
      </c>
    </row>
    <row r="216" spans="1:37" x14ac:dyDescent="0.25">
      <c r="A216" s="97">
        <v>2110</v>
      </c>
      <c r="B216" s="92">
        <v>2.2400000000000002</v>
      </c>
      <c r="C216" s="82">
        <v>2.2199999999999998</v>
      </c>
      <c r="D216" s="82">
        <v>2.23</v>
      </c>
      <c r="E216" s="82">
        <v>2.2199999999999998</v>
      </c>
      <c r="F216" s="82">
        <v>2.21</v>
      </c>
      <c r="G216" s="82">
        <v>2.2200000000000002</v>
      </c>
      <c r="H216" s="82">
        <v>2.17</v>
      </c>
      <c r="I216" s="82">
        <v>2.1700000000000004</v>
      </c>
      <c r="J216" s="82">
        <v>2.19</v>
      </c>
      <c r="K216" s="82">
        <v>2.15</v>
      </c>
      <c r="L216" s="82">
        <v>2.1599999999999997</v>
      </c>
      <c r="M216" s="82">
        <v>2.15</v>
      </c>
      <c r="N216" s="82">
        <v>2.08</v>
      </c>
      <c r="O216" s="82">
        <v>2.08</v>
      </c>
      <c r="P216" s="82">
        <v>2.08</v>
      </c>
      <c r="Q216" s="82">
        <v>2.0299999999999998</v>
      </c>
      <c r="R216" s="82">
        <v>2.0399999999999996</v>
      </c>
      <c r="S216" s="93">
        <v>2.0499999999999998</v>
      </c>
      <c r="T216" s="92">
        <v>2.25</v>
      </c>
      <c r="U216" s="82">
        <v>2.21</v>
      </c>
      <c r="V216" s="82">
        <v>2.2200000000000002</v>
      </c>
      <c r="W216" s="82">
        <v>2.2200000000000002</v>
      </c>
      <c r="X216" s="82">
        <v>2.21</v>
      </c>
      <c r="Y216" s="82">
        <v>2.2199999999999998</v>
      </c>
      <c r="Z216" s="82">
        <v>2.2000000000000002</v>
      </c>
      <c r="AA216" s="82">
        <v>2.19</v>
      </c>
      <c r="AB216" s="82">
        <v>2.2000000000000002</v>
      </c>
      <c r="AC216" s="82">
        <v>2.16</v>
      </c>
      <c r="AD216" s="82">
        <v>2.17</v>
      </c>
      <c r="AE216" s="82">
        <v>2.2000000000000002</v>
      </c>
      <c r="AF216" s="82">
        <v>2.1800000000000002</v>
      </c>
      <c r="AG216" s="82">
        <v>2.12</v>
      </c>
      <c r="AH216" s="82">
        <v>2.13</v>
      </c>
      <c r="AI216" s="82">
        <v>2.04</v>
      </c>
      <c r="AJ216" s="82">
        <v>2.0499999999999998</v>
      </c>
      <c r="AK216" s="93">
        <v>2.04</v>
      </c>
    </row>
    <row r="217" spans="1:37" x14ac:dyDescent="0.25">
      <c r="A217" s="97">
        <v>2120</v>
      </c>
      <c r="B217" s="92">
        <v>2.2400000000000002</v>
      </c>
      <c r="C217" s="82">
        <v>2.2199999999999998</v>
      </c>
      <c r="D217" s="82">
        <v>2.23</v>
      </c>
      <c r="E217" s="82">
        <v>2.21</v>
      </c>
      <c r="F217" s="82">
        <v>2.21</v>
      </c>
      <c r="G217" s="82">
        <v>2.2200000000000002</v>
      </c>
      <c r="H217" s="82">
        <v>2.17</v>
      </c>
      <c r="I217" s="82">
        <v>2.1700000000000004</v>
      </c>
      <c r="J217" s="82">
        <v>2.19</v>
      </c>
      <c r="K217" s="82">
        <v>2.15</v>
      </c>
      <c r="L217" s="82">
        <v>2.1599999999999997</v>
      </c>
      <c r="M217" s="82">
        <v>2.15</v>
      </c>
      <c r="N217" s="82">
        <v>2.08</v>
      </c>
      <c r="O217" s="82">
        <v>2.08</v>
      </c>
      <c r="P217" s="82">
        <v>2.08</v>
      </c>
      <c r="Q217" s="82">
        <v>2.0299999999999998</v>
      </c>
      <c r="R217" s="82">
        <v>2.0399999999999996</v>
      </c>
      <c r="S217" s="93">
        <v>2.0499999999999998</v>
      </c>
      <c r="T217" s="92">
        <v>2.25</v>
      </c>
      <c r="U217" s="82">
        <v>2.21</v>
      </c>
      <c r="V217" s="82">
        <v>2.21</v>
      </c>
      <c r="W217" s="82">
        <v>2.2200000000000002</v>
      </c>
      <c r="X217" s="82">
        <v>2.21</v>
      </c>
      <c r="Y217" s="82">
        <v>2.2199999999999998</v>
      </c>
      <c r="Z217" s="82">
        <v>2.2000000000000002</v>
      </c>
      <c r="AA217" s="82">
        <v>2.19</v>
      </c>
      <c r="AB217" s="82">
        <v>2.2000000000000002</v>
      </c>
      <c r="AC217" s="82">
        <v>2.16</v>
      </c>
      <c r="AD217" s="82">
        <v>2.17</v>
      </c>
      <c r="AE217" s="82">
        <v>2.2000000000000002</v>
      </c>
      <c r="AF217" s="82">
        <v>2.1800000000000002</v>
      </c>
      <c r="AG217" s="82">
        <v>2.12</v>
      </c>
      <c r="AH217" s="82">
        <v>2.13</v>
      </c>
      <c r="AI217" s="82">
        <v>2.04</v>
      </c>
      <c r="AJ217" s="82">
        <v>2.0499999999999998</v>
      </c>
      <c r="AK217" s="93">
        <v>2.04</v>
      </c>
    </row>
    <row r="218" spans="1:37" x14ac:dyDescent="0.25">
      <c r="A218" s="97">
        <v>2130</v>
      </c>
      <c r="B218" s="92">
        <v>2.2400000000000002</v>
      </c>
      <c r="C218" s="82">
        <v>2.2199999999999998</v>
      </c>
      <c r="D218" s="82">
        <v>2.23</v>
      </c>
      <c r="E218" s="82">
        <v>2.21</v>
      </c>
      <c r="F218" s="82">
        <v>2.21</v>
      </c>
      <c r="G218" s="82">
        <v>2.2200000000000002</v>
      </c>
      <c r="H218" s="82">
        <v>2.17</v>
      </c>
      <c r="I218" s="82">
        <v>2.1700000000000004</v>
      </c>
      <c r="J218" s="82">
        <v>2.19</v>
      </c>
      <c r="K218" s="82">
        <v>2.15</v>
      </c>
      <c r="L218" s="82">
        <v>2.1599999999999997</v>
      </c>
      <c r="M218" s="82">
        <v>2.15</v>
      </c>
      <c r="N218" s="82">
        <v>2.08</v>
      </c>
      <c r="O218" s="82">
        <v>2.08</v>
      </c>
      <c r="P218" s="82">
        <v>2.08</v>
      </c>
      <c r="Q218" s="82">
        <v>2.0299999999999998</v>
      </c>
      <c r="R218" s="82">
        <v>2.0399999999999996</v>
      </c>
      <c r="S218" s="93">
        <v>2.04</v>
      </c>
      <c r="T218" s="92">
        <v>2.25</v>
      </c>
      <c r="U218" s="82">
        <v>2.21</v>
      </c>
      <c r="V218" s="82">
        <v>2.21</v>
      </c>
      <c r="W218" s="82">
        <v>2.2200000000000002</v>
      </c>
      <c r="X218" s="82">
        <v>2.21</v>
      </c>
      <c r="Y218" s="82">
        <v>2.2199999999999998</v>
      </c>
      <c r="Z218" s="82">
        <v>2.2000000000000002</v>
      </c>
      <c r="AA218" s="82">
        <v>2.19</v>
      </c>
      <c r="AB218" s="82">
        <v>2.2000000000000002</v>
      </c>
      <c r="AC218" s="82">
        <v>2.16</v>
      </c>
      <c r="AD218" s="82">
        <v>2.17</v>
      </c>
      <c r="AE218" s="82">
        <v>2.2000000000000002</v>
      </c>
      <c r="AF218" s="82">
        <v>2.17</v>
      </c>
      <c r="AG218" s="82">
        <v>2.12</v>
      </c>
      <c r="AH218" s="82">
        <v>2.13</v>
      </c>
      <c r="AI218" s="82">
        <v>2.04</v>
      </c>
      <c r="AJ218" s="82">
        <v>2.0499999999999998</v>
      </c>
      <c r="AK218" s="93">
        <v>2.04</v>
      </c>
    </row>
    <row r="219" spans="1:37" x14ac:dyDescent="0.25">
      <c r="A219" s="97">
        <v>2140</v>
      </c>
      <c r="B219" s="92">
        <v>2.2400000000000002</v>
      </c>
      <c r="C219" s="82">
        <v>2.2199999999999998</v>
      </c>
      <c r="D219" s="82">
        <v>2.23</v>
      </c>
      <c r="E219" s="82">
        <v>2.21</v>
      </c>
      <c r="F219" s="82">
        <v>2.21</v>
      </c>
      <c r="G219" s="82">
        <v>2.2200000000000002</v>
      </c>
      <c r="H219" s="82">
        <v>2.17</v>
      </c>
      <c r="I219" s="82">
        <v>2.1700000000000004</v>
      </c>
      <c r="J219" s="82">
        <v>2.19</v>
      </c>
      <c r="K219" s="82">
        <v>2.15</v>
      </c>
      <c r="L219" s="82">
        <v>2.1599999999999997</v>
      </c>
      <c r="M219" s="82">
        <v>2.15</v>
      </c>
      <c r="N219" s="82">
        <v>2.08</v>
      </c>
      <c r="O219" s="82">
        <v>2.08</v>
      </c>
      <c r="P219" s="82">
        <v>2.08</v>
      </c>
      <c r="Q219" s="82">
        <v>2.0299999999999998</v>
      </c>
      <c r="R219" s="82">
        <v>2.0299999999999998</v>
      </c>
      <c r="S219" s="93">
        <v>2.04</v>
      </c>
      <c r="T219" s="92">
        <v>2.25</v>
      </c>
      <c r="U219" s="82">
        <v>2.21</v>
      </c>
      <c r="V219" s="82">
        <v>2.21</v>
      </c>
      <c r="W219" s="82">
        <v>2.2200000000000002</v>
      </c>
      <c r="X219" s="82">
        <v>2.21</v>
      </c>
      <c r="Y219" s="82">
        <v>2.2199999999999998</v>
      </c>
      <c r="Z219" s="82">
        <v>2.2000000000000002</v>
      </c>
      <c r="AA219" s="82">
        <v>2.19</v>
      </c>
      <c r="AB219" s="82">
        <v>2.2000000000000002</v>
      </c>
      <c r="AC219" s="82">
        <v>2.16</v>
      </c>
      <c r="AD219" s="82">
        <v>2.17</v>
      </c>
      <c r="AE219" s="82">
        <v>2.2000000000000002</v>
      </c>
      <c r="AF219" s="82">
        <v>2.17</v>
      </c>
      <c r="AG219" s="82">
        <v>2.12</v>
      </c>
      <c r="AH219" s="82">
        <v>2.13</v>
      </c>
      <c r="AI219" s="82">
        <v>2.04</v>
      </c>
      <c r="AJ219" s="82">
        <v>2.0499999999999998</v>
      </c>
      <c r="AK219" s="93">
        <v>2.04</v>
      </c>
    </row>
    <row r="220" spans="1:37" x14ac:dyDescent="0.25">
      <c r="A220" s="97">
        <v>2151</v>
      </c>
      <c r="B220" s="92">
        <v>2.2400000000000002</v>
      </c>
      <c r="C220" s="82">
        <v>2.2199999999999998</v>
      </c>
      <c r="D220" s="82">
        <v>2.23</v>
      </c>
      <c r="E220" s="82">
        <v>2.21</v>
      </c>
      <c r="F220" s="82">
        <v>2.21</v>
      </c>
      <c r="G220" s="82">
        <v>2.2200000000000002</v>
      </c>
      <c r="H220" s="82">
        <v>2.17</v>
      </c>
      <c r="I220" s="82">
        <v>2.1700000000000004</v>
      </c>
      <c r="J220" s="82">
        <v>2.19</v>
      </c>
      <c r="K220" s="82">
        <v>2.15</v>
      </c>
      <c r="L220" s="82">
        <v>2.1599999999999997</v>
      </c>
      <c r="M220" s="82">
        <v>2.15</v>
      </c>
      <c r="N220" s="82">
        <v>2.08</v>
      </c>
      <c r="O220" s="82">
        <v>2.08</v>
      </c>
      <c r="P220" s="82">
        <v>2.08</v>
      </c>
      <c r="Q220" s="82">
        <v>2.0299999999999998</v>
      </c>
      <c r="R220" s="82">
        <v>2.0299999999999998</v>
      </c>
      <c r="S220" s="93">
        <v>2.04</v>
      </c>
      <c r="T220" s="92">
        <v>2.25</v>
      </c>
      <c r="U220" s="82">
        <v>2.21</v>
      </c>
      <c r="V220" s="82">
        <v>2.21</v>
      </c>
      <c r="W220" s="82">
        <v>2.2200000000000002</v>
      </c>
      <c r="X220" s="82">
        <v>2.21</v>
      </c>
      <c r="Y220" s="82">
        <v>2.2199999999999998</v>
      </c>
      <c r="Z220" s="82">
        <v>2.2000000000000002</v>
      </c>
      <c r="AA220" s="82">
        <v>2.19</v>
      </c>
      <c r="AB220" s="82">
        <v>2.2000000000000002</v>
      </c>
      <c r="AC220" s="82">
        <v>2.16</v>
      </c>
      <c r="AD220" s="82">
        <v>2.17</v>
      </c>
      <c r="AE220" s="82">
        <v>2.2000000000000002</v>
      </c>
      <c r="AF220" s="82">
        <v>2.17</v>
      </c>
      <c r="AG220" s="82">
        <v>2.12</v>
      </c>
      <c r="AH220" s="82">
        <v>2.13</v>
      </c>
      <c r="AI220" s="82">
        <v>2.04</v>
      </c>
      <c r="AJ220" s="82">
        <v>2.0499999999999998</v>
      </c>
      <c r="AK220" s="93">
        <v>2.04</v>
      </c>
    </row>
    <row r="221" spans="1:37" x14ac:dyDescent="0.25">
      <c r="A221" s="97">
        <v>2161</v>
      </c>
      <c r="B221" s="92">
        <v>2.2400000000000002</v>
      </c>
      <c r="C221" s="82">
        <v>2.2199999999999998</v>
      </c>
      <c r="D221" s="82">
        <v>2.23</v>
      </c>
      <c r="E221" s="82">
        <v>2.21</v>
      </c>
      <c r="F221" s="82">
        <v>2.21</v>
      </c>
      <c r="G221" s="82">
        <v>2.2200000000000002</v>
      </c>
      <c r="H221" s="82">
        <v>2.17</v>
      </c>
      <c r="I221" s="82">
        <v>2.1700000000000004</v>
      </c>
      <c r="J221" s="82">
        <v>2.19</v>
      </c>
      <c r="K221" s="82">
        <v>2.15</v>
      </c>
      <c r="L221" s="82">
        <v>2.15</v>
      </c>
      <c r="M221" s="82">
        <v>2.15</v>
      </c>
      <c r="N221" s="82">
        <v>2.08</v>
      </c>
      <c r="O221" s="82">
        <v>2.08</v>
      </c>
      <c r="P221" s="82">
        <v>2.08</v>
      </c>
      <c r="Q221" s="82">
        <v>2.0299999999999998</v>
      </c>
      <c r="R221" s="82">
        <v>2.0299999999999998</v>
      </c>
      <c r="S221" s="93">
        <v>2.04</v>
      </c>
      <c r="T221" s="92">
        <v>2.25</v>
      </c>
      <c r="U221" s="82">
        <v>2.21</v>
      </c>
      <c r="V221" s="82">
        <v>2.21</v>
      </c>
      <c r="W221" s="82">
        <v>2.2200000000000002</v>
      </c>
      <c r="X221" s="82">
        <v>2.21</v>
      </c>
      <c r="Y221" s="82">
        <v>2.2199999999999998</v>
      </c>
      <c r="Z221" s="82">
        <v>2.2000000000000002</v>
      </c>
      <c r="AA221" s="82">
        <v>2.19</v>
      </c>
      <c r="AB221" s="82">
        <v>2.2000000000000002</v>
      </c>
      <c r="AC221" s="82">
        <v>2.16</v>
      </c>
      <c r="AD221" s="82">
        <v>2.17</v>
      </c>
      <c r="AE221" s="82">
        <v>2.2000000000000002</v>
      </c>
      <c r="AF221" s="82">
        <v>2.17</v>
      </c>
      <c r="AG221" s="82">
        <v>2.12</v>
      </c>
      <c r="AH221" s="82">
        <v>2.13</v>
      </c>
      <c r="AI221" s="82">
        <v>2.04</v>
      </c>
      <c r="AJ221" s="82">
        <v>2.0499999999999998</v>
      </c>
      <c r="AK221" s="93">
        <v>2.04</v>
      </c>
    </row>
    <row r="222" spans="1:37" x14ac:dyDescent="0.25">
      <c r="A222" s="97">
        <v>2171</v>
      </c>
      <c r="B222" s="92">
        <v>2.2400000000000002</v>
      </c>
      <c r="C222" s="82">
        <v>2.2199999999999998</v>
      </c>
      <c r="D222" s="82">
        <v>2.23</v>
      </c>
      <c r="E222" s="82">
        <v>2.21</v>
      </c>
      <c r="F222" s="82">
        <v>2.21</v>
      </c>
      <c r="G222" s="82">
        <v>2.2200000000000002</v>
      </c>
      <c r="H222" s="82">
        <v>2.17</v>
      </c>
      <c r="I222" s="82">
        <v>2.1700000000000004</v>
      </c>
      <c r="J222" s="82">
        <v>2.19</v>
      </c>
      <c r="K222" s="82">
        <v>2.15</v>
      </c>
      <c r="L222" s="82">
        <v>2.15</v>
      </c>
      <c r="M222" s="82">
        <v>2.15</v>
      </c>
      <c r="N222" s="82">
        <v>2.08</v>
      </c>
      <c r="O222" s="82">
        <v>2.0699999999999998</v>
      </c>
      <c r="P222" s="82">
        <v>2.08</v>
      </c>
      <c r="Q222" s="82">
        <v>2.0299999999999998</v>
      </c>
      <c r="R222" s="82">
        <v>2.0299999999999998</v>
      </c>
      <c r="S222" s="93">
        <v>2.04</v>
      </c>
      <c r="T222" s="92">
        <v>2.25</v>
      </c>
      <c r="U222" s="82">
        <v>2.21</v>
      </c>
      <c r="V222" s="82">
        <v>2.21</v>
      </c>
      <c r="W222" s="82">
        <v>2.2200000000000002</v>
      </c>
      <c r="X222" s="82">
        <v>2.21</v>
      </c>
      <c r="Y222" s="82">
        <v>2.2199999999999998</v>
      </c>
      <c r="Z222" s="82">
        <v>2.2000000000000002</v>
      </c>
      <c r="AA222" s="82">
        <v>2.19</v>
      </c>
      <c r="AB222" s="82">
        <v>2.2000000000000002</v>
      </c>
      <c r="AC222" s="82">
        <v>2.16</v>
      </c>
      <c r="AD222" s="82">
        <v>2.17</v>
      </c>
      <c r="AE222" s="82">
        <v>2.2000000000000002</v>
      </c>
      <c r="AF222" s="82">
        <v>2.17</v>
      </c>
      <c r="AG222" s="82">
        <v>2.12</v>
      </c>
      <c r="AH222" s="82">
        <v>2.13</v>
      </c>
      <c r="AI222" s="82">
        <v>2.0299999999999998</v>
      </c>
      <c r="AJ222" s="82">
        <v>2.0499999999999998</v>
      </c>
      <c r="AK222" s="93">
        <v>2.04</v>
      </c>
    </row>
    <row r="223" spans="1:37" x14ac:dyDescent="0.25">
      <c r="A223" s="97">
        <v>2181</v>
      </c>
      <c r="B223" s="92">
        <v>2.2400000000000002</v>
      </c>
      <c r="C223" s="82">
        <v>2.2199999999999998</v>
      </c>
      <c r="D223" s="82">
        <v>2.23</v>
      </c>
      <c r="E223" s="82">
        <v>2.21</v>
      </c>
      <c r="F223" s="82">
        <v>2.21</v>
      </c>
      <c r="G223" s="82">
        <v>2.2200000000000002</v>
      </c>
      <c r="H223" s="82">
        <v>2.17</v>
      </c>
      <c r="I223" s="82">
        <v>2.1700000000000004</v>
      </c>
      <c r="J223" s="82">
        <v>2.19</v>
      </c>
      <c r="K223" s="82">
        <v>2.15</v>
      </c>
      <c r="L223" s="82">
        <v>2.15</v>
      </c>
      <c r="M223" s="82">
        <v>2.15</v>
      </c>
      <c r="N223" s="82">
        <v>2.08</v>
      </c>
      <c r="O223" s="82">
        <v>2.0699999999999998</v>
      </c>
      <c r="P223" s="82">
        <v>2.08</v>
      </c>
      <c r="Q223" s="82">
        <v>2.0299999999999998</v>
      </c>
      <c r="R223" s="82">
        <v>2.0299999999999998</v>
      </c>
      <c r="S223" s="93">
        <v>2.04</v>
      </c>
      <c r="T223" s="92">
        <v>2.25</v>
      </c>
      <c r="U223" s="82">
        <v>2.21</v>
      </c>
      <c r="V223" s="82">
        <v>2.21</v>
      </c>
      <c r="W223" s="82">
        <v>2.2200000000000002</v>
      </c>
      <c r="X223" s="82">
        <v>2.21</v>
      </c>
      <c r="Y223" s="82">
        <v>2.2199999999999998</v>
      </c>
      <c r="Z223" s="82">
        <v>2.2000000000000002</v>
      </c>
      <c r="AA223" s="82">
        <v>2.19</v>
      </c>
      <c r="AB223" s="82">
        <v>2.2000000000000002</v>
      </c>
      <c r="AC223" s="82">
        <v>2.16</v>
      </c>
      <c r="AD223" s="82">
        <v>2.17</v>
      </c>
      <c r="AE223" s="82">
        <v>2.2000000000000002</v>
      </c>
      <c r="AF223" s="82">
        <v>2.17</v>
      </c>
      <c r="AG223" s="82">
        <v>2.12</v>
      </c>
      <c r="AH223" s="82">
        <v>2.13</v>
      </c>
      <c r="AI223" s="82">
        <v>2.0299999999999998</v>
      </c>
      <c r="AJ223" s="82">
        <v>2.0499999999999998</v>
      </c>
      <c r="AK223" s="93">
        <v>2.0299999999999998</v>
      </c>
    </row>
    <row r="224" spans="1:37" x14ac:dyDescent="0.25">
      <c r="A224" s="97">
        <v>2191</v>
      </c>
      <c r="B224" s="92">
        <v>2.2400000000000002</v>
      </c>
      <c r="C224" s="82">
        <v>2.2199999999999998</v>
      </c>
      <c r="D224" s="82">
        <v>2.23</v>
      </c>
      <c r="E224" s="82">
        <v>2.21</v>
      </c>
      <c r="F224" s="82">
        <v>2.21</v>
      </c>
      <c r="G224" s="82">
        <v>2.2200000000000002</v>
      </c>
      <c r="H224" s="82">
        <v>2.17</v>
      </c>
      <c r="I224" s="82">
        <v>2.1700000000000004</v>
      </c>
      <c r="J224" s="82">
        <v>2.19</v>
      </c>
      <c r="K224" s="82">
        <v>2.15</v>
      </c>
      <c r="L224" s="82">
        <v>2.15</v>
      </c>
      <c r="M224" s="82">
        <v>2.15</v>
      </c>
      <c r="N224" s="82">
        <v>2.08</v>
      </c>
      <c r="O224" s="82">
        <v>2.0699999999999998</v>
      </c>
      <c r="P224" s="82">
        <v>2.08</v>
      </c>
      <c r="Q224" s="82">
        <v>2.0299999999999998</v>
      </c>
      <c r="R224" s="82">
        <v>2.0299999999999998</v>
      </c>
      <c r="S224" s="93">
        <v>2.04</v>
      </c>
      <c r="T224" s="92">
        <v>2.25</v>
      </c>
      <c r="U224" s="82">
        <v>2.21</v>
      </c>
      <c r="V224" s="82">
        <v>2.21</v>
      </c>
      <c r="W224" s="82">
        <v>2.2200000000000002</v>
      </c>
      <c r="X224" s="82">
        <v>2.21</v>
      </c>
      <c r="Y224" s="82">
        <v>2.2199999999999998</v>
      </c>
      <c r="Z224" s="82">
        <v>2.2000000000000002</v>
      </c>
      <c r="AA224" s="82">
        <v>2.19</v>
      </c>
      <c r="AB224" s="82">
        <v>2.2000000000000002</v>
      </c>
      <c r="AC224" s="82">
        <v>2.16</v>
      </c>
      <c r="AD224" s="82">
        <v>2.17</v>
      </c>
      <c r="AE224" s="82">
        <v>2.2000000000000002</v>
      </c>
      <c r="AF224" s="82">
        <v>2.17</v>
      </c>
      <c r="AG224" s="82">
        <v>2.1100000000000003</v>
      </c>
      <c r="AH224" s="82">
        <v>2.13</v>
      </c>
      <c r="AI224" s="82">
        <v>2.0299999999999998</v>
      </c>
      <c r="AJ224" s="82">
        <v>2.0499999999999998</v>
      </c>
      <c r="AK224" s="93">
        <v>2.0299999999999998</v>
      </c>
    </row>
    <row r="225" spans="1:37" x14ac:dyDescent="0.25">
      <c r="A225" s="97">
        <v>2201</v>
      </c>
      <c r="B225" s="92">
        <v>2.2400000000000002</v>
      </c>
      <c r="C225" s="82">
        <v>2.2199999999999998</v>
      </c>
      <c r="D225" s="82">
        <v>2.23</v>
      </c>
      <c r="E225" s="82">
        <v>2.21</v>
      </c>
      <c r="F225" s="82">
        <v>2.21</v>
      </c>
      <c r="G225" s="82">
        <v>2.2200000000000002</v>
      </c>
      <c r="H225" s="82">
        <v>2.17</v>
      </c>
      <c r="I225" s="82">
        <v>2.1700000000000004</v>
      </c>
      <c r="J225" s="82">
        <v>2.19</v>
      </c>
      <c r="K225" s="82">
        <v>2.15</v>
      </c>
      <c r="L225" s="82">
        <v>2.15</v>
      </c>
      <c r="M225" s="82">
        <v>2.15</v>
      </c>
      <c r="N225" s="82">
        <v>2.08</v>
      </c>
      <c r="O225" s="82">
        <v>2.0699999999999998</v>
      </c>
      <c r="P225" s="82">
        <v>2.08</v>
      </c>
      <c r="Q225" s="82">
        <v>2.02</v>
      </c>
      <c r="R225" s="82">
        <v>2.0299999999999998</v>
      </c>
      <c r="S225" s="93">
        <v>2.04</v>
      </c>
      <c r="T225" s="92">
        <v>2.25</v>
      </c>
      <c r="U225" s="82">
        <v>2.21</v>
      </c>
      <c r="V225" s="82">
        <v>2.21</v>
      </c>
      <c r="W225" s="82">
        <v>2.2200000000000002</v>
      </c>
      <c r="X225" s="82">
        <v>2.21</v>
      </c>
      <c r="Y225" s="82">
        <v>2.2199999999999998</v>
      </c>
      <c r="Z225" s="82">
        <v>2.2000000000000002</v>
      </c>
      <c r="AA225" s="82">
        <v>2.19</v>
      </c>
      <c r="AB225" s="82">
        <v>2.2000000000000002</v>
      </c>
      <c r="AC225" s="82">
        <v>2.16</v>
      </c>
      <c r="AD225" s="82">
        <v>2.17</v>
      </c>
      <c r="AE225" s="82">
        <v>2.2000000000000002</v>
      </c>
      <c r="AF225" s="82">
        <v>2.17</v>
      </c>
      <c r="AG225" s="82">
        <v>2.1100000000000003</v>
      </c>
      <c r="AH225" s="82">
        <v>2.13</v>
      </c>
      <c r="AI225" s="82">
        <v>2.0299999999999998</v>
      </c>
      <c r="AJ225" s="82">
        <v>2.0499999999999998</v>
      </c>
      <c r="AK225" s="93">
        <v>2.0299999999999998</v>
      </c>
    </row>
    <row r="226" spans="1:37" x14ac:dyDescent="0.25">
      <c r="A226" s="97">
        <v>2211</v>
      </c>
      <c r="B226" s="92">
        <v>2.2400000000000002</v>
      </c>
      <c r="C226" s="82">
        <v>2.2199999999999998</v>
      </c>
      <c r="D226" s="82">
        <v>2.23</v>
      </c>
      <c r="E226" s="82">
        <v>2.21</v>
      </c>
      <c r="F226" s="82">
        <v>2.21</v>
      </c>
      <c r="G226" s="82">
        <v>2.2200000000000002</v>
      </c>
      <c r="H226" s="82">
        <v>2.17</v>
      </c>
      <c r="I226" s="82">
        <v>2.1700000000000004</v>
      </c>
      <c r="J226" s="82">
        <v>2.19</v>
      </c>
      <c r="K226" s="82">
        <v>2.15</v>
      </c>
      <c r="L226" s="82">
        <v>2.15</v>
      </c>
      <c r="M226" s="82">
        <v>2.15</v>
      </c>
      <c r="N226" s="82">
        <v>2.08</v>
      </c>
      <c r="O226" s="82">
        <v>2.0699999999999998</v>
      </c>
      <c r="P226" s="82">
        <v>2.08</v>
      </c>
      <c r="Q226" s="82">
        <v>2.02</v>
      </c>
      <c r="R226" s="82">
        <v>2.0299999999999998</v>
      </c>
      <c r="S226" s="93">
        <v>2.04</v>
      </c>
      <c r="T226" s="92">
        <v>2.25</v>
      </c>
      <c r="U226" s="82">
        <v>2.21</v>
      </c>
      <c r="V226" s="82">
        <v>2.21</v>
      </c>
      <c r="W226" s="82">
        <v>2.2200000000000002</v>
      </c>
      <c r="X226" s="82">
        <v>2.21</v>
      </c>
      <c r="Y226" s="82">
        <v>2.2199999999999998</v>
      </c>
      <c r="Z226" s="82">
        <v>2.2000000000000002</v>
      </c>
      <c r="AA226" s="82">
        <v>2.19</v>
      </c>
      <c r="AB226" s="82">
        <v>2.2000000000000002</v>
      </c>
      <c r="AC226" s="82">
        <v>2.16</v>
      </c>
      <c r="AD226" s="82">
        <v>2.17</v>
      </c>
      <c r="AE226" s="82">
        <v>2.2000000000000002</v>
      </c>
      <c r="AF226" s="82">
        <v>2.17</v>
      </c>
      <c r="AG226" s="82">
        <v>2.1100000000000003</v>
      </c>
      <c r="AH226" s="82">
        <v>2.13</v>
      </c>
      <c r="AI226" s="82">
        <v>2.0299999999999998</v>
      </c>
      <c r="AJ226" s="82">
        <v>2.0499999999999998</v>
      </c>
      <c r="AK226" s="93">
        <v>2.0299999999999998</v>
      </c>
    </row>
    <row r="227" spans="1:37" x14ac:dyDescent="0.25">
      <c r="A227" s="97">
        <v>2222</v>
      </c>
      <c r="B227" s="92">
        <v>2.2400000000000002</v>
      </c>
      <c r="C227" s="82">
        <v>2.2199999999999998</v>
      </c>
      <c r="D227" s="82">
        <v>2.23</v>
      </c>
      <c r="E227" s="82">
        <v>2.21</v>
      </c>
      <c r="F227" s="82">
        <v>2.21</v>
      </c>
      <c r="G227" s="82">
        <v>2.2200000000000002</v>
      </c>
      <c r="H227" s="82">
        <v>2.16</v>
      </c>
      <c r="I227" s="82">
        <v>2.1700000000000004</v>
      </c>
      <c r="J227" s="82">
        <v>2.19</v>
      </c>
      <c r="K227" s="82">
        <v>2.15</v>
      </c>
      <c r="L227" s="82">
        <v>2.15</v>
      </c>
      <c r="M227" s="82">
        <v>2.15</v>
      </c>
      <c r="N227" s="82">
        <v>2.08</v>
      </c>
      <c r="O227" s="82">
        <v>2.0699999999999998</v>
      </c>
      <c r="P227" s="82">
        <v>2.08</v>
      </c>
      <c r="Q227" s="82">
        <v>2.02</v>
      </c>
      <c r="R227" s="82">
        <v>2.0299999999999998</v>
      </c>
      <c r="S227" s="93">
        <v>2.04</v>
      </c>
      <c r="T227" s="92">
        <v>2.25</v>
      </c>
      <c r="U227" s="82">
        <v>2.21</v>
      </c>
      <c r="V227" s="82">
        <v>2.21</v>
      </c>
      <c r="W227" s="82">
        <v>2.2200000000000002</v>
      </c>
      <c r="X227" s="82">
        <v>2.21</v>
      </c>
      <c r="Y227" s="82">
        <v>2.2199999999999998</v>
      </c>
      <c r="Z227" s="82">
        <v>2.2000000000000002</v>
      </c>
      <c r="AA227" s="82">
        <v>2.19</v>
      </c>
      <c r="AB227" s="82">
        <v>2.2000000000000002</v>
      </c>
      <c r="AC227" s="82">
        <v>2.16</v>
      </c>
      <c r="AD227" s="82">
        <v>2.17</v>
      </c>
      <c r="AE227" s="82">
        <v>2.2000000000000002</v>
      </c>
      <c r="AF227" s="82">
        <v>2.17</v>
      </c>
      <c r="AG227" s="82">
        <v>2.1100000000000003</v>
      </c>
      <c r="AH227" s="82">
        <v>2.13</v>
      </c>
      <c r="AI227" s="82">
        <v>2.0299999999999998</v>
      </c>
      <c r="AJ227" s="82">
        <v>2.04</v>
      </c>
      <c r="AK227" s="93">
        <v>2.0299999999999998</v>
      </c>
    </row>
    <row r="228" spans="1:37" x14ac:dyDescent="0.25">
      <c r="A228" s="97">
        <v>2232</v>
      </c>
      <c r="B228" s="92">
        <v>2.2400000000000002</v>
      </c>
      <c r="C228" s="82">
        <v>2.2199999999999998</v>
      </c>
      <c r="D228" s="82">
        <v>2.23</v>
      </c>
      <c r="E228" s="82">
        <v>2.21</v>
      </c>
      <c r="F228" s="82">
        <v>2.21</v>
      </c>
      <c r="G228" s="82">
        <v>2.2200000000000002</v>
      </c>
      <c r="H228" s="82">
        <v>2.16</v>
      </c>
      <c r="I228" s="82">
        <v>2.1700000000000004</v>
      </c>
      <c r="J228" s="82">
        <v>2.19</v>
      </c>
      <c r="K228" s="82">
        <v>2.15</v>
      </c>
      <c r="L228" s="82">
        <v>2.15</v>
      </c>
      <c r="M228" s="82">
        <v>2.15</v>
      </c>
      <c r="N228" s="82">
        <v>2.08</v>
      </c>
      <c r="O228" s="82">
        <v>2.0699999999999998</v>
      </c>
      <c r="P228" s="82">
        <v>2.08</v>
      </c>
      <c r="Q228" s="82">
        <v>2.02</v>
      </c>
      <c r="R228" s="82">
        <v>2.0299999999999998</v>
      </c>
      <c r="S228" s="93">
        <v>2.04</v>
      </c>
      <c r="T228" s="92">
        <v>2.25</v>
      </c>
      <c r="U228" s="82">
        <v>2.21</v>
      </c>
      <c r="V228" s="82">
        <v>2.21</v>
      </c>
      <c r="W228" s="82">
        <v>2.2200000000000002</v>
      </c>
      <c r="X228" s="82">
        <v>2.21</v>
      </c>
      <c r="Y228" s="82">
        <v>2.2199999999999998</v>
      </c>
      <c r="Z228" s="82">
        <v>2.2000000000000002</v>
      </c>
      <c r="AA228" s="82">
        <v>2.19</v>
      </c>
      <c r="AB228" s="82">
        <v>2.2000000000000002</v>
      </c>
      <c r="AC228" s="82">
        <v>2.16</v>
      </c>
      <c r="AD228" s="82">
        <v>2.17</v>
      </c>
      <c r="AE228" s="82">
        <v>2.2000000000000002</v>
      </c>
      <c r="AF228" s="82">
        <v>2.17</v>
      </c>
      <c r="AG228" s="82">
        <v>2.1100000000000003</v>
      </c>
      <c r="AH228" s="82">
        <v>2.13</v>
      </c>
      <c r="AI228" s="82">
        <v>2.0299999999999998</v>
      </c>
      <c r="AJ228" s="82">
        <v>2.04</v>
      </c>
      <c r="AK228" s="93">
        <v>2.0299999999999998</v>
      </c>
    </row>
    <row r="229" spans="1:37" x14ac:dyDescent="0.25">
      <c r="A229" s="97">
        <v>2242</v>
      </c>
      <c r="B229" s="92">
        <v>2.2400000000000002</v>
      </c>
      <c r="C229" s="82">
        <v>2.2199999999999998</v>
      </c>
      <c r="D229" s="82">
        <v>2.23</v>
      </c>
      <c r="E229" s="82">
        <v>2.21</v>
      </c>
      <c r="F229" s="82">
        <v>2.21</v>
      </c>
      <c r="G229" s="82">
        <v>2.2200000000000002</v>
      </c>
      <c r="H229" s="82">
        <v>2.16</v>
      </c>
      <c r="I229" s="82">
        <v>2.1700000000000004</v>
      </c>
      <c r="J229" s="82">
        <v>2.19</v>
      </c>
      <c r="K229" s="82">
        <v>2.15</v>
      </c>
      <c r="L229" s="82">
        <v>2.15</v>
      </c>
      <c r="M229" s="82">
        <v>2.15</v>
      </c>
      <c r="N229" s="82">
        <v>2.08</v>
      </c>
      <c r="O229" s="82">
        <v>2.0699999999999998</v>
      </c>
      <c r="P229" s="82">
        <v>2.08</v>
      </c>
      <c r="Q229" s="82">
        <v>2.02</v>
      </c>
      <c r="R229" s="82">
        <v>2.0299999999999998</v>
      </c>
      <c r="S229" s="93">
        <v>2.04</v>
      </c>
      <c r="T229" s="92">
        <v>2.25</v>
      </c>
      <c r="U229" s="82">
        <v>2.21</v>
      </c>
      <c r="V229" s="82">
        <v>2.21</v>
      </c>
      <c r="W229" s="82">
        <v>2.2200000000000002</v>
      </c>
      <c r="X229" s="82">
        <v>2.21</v>
      </c>
      <c r="Y229" s="82">
        <v>2.2199999999999998</v>
      </c>
      <c r="Z229" s="82">
        <v>2.2000000000000002</v>
      </c>
      <c r="AA229" s="82">
        <v>2.19</v>
      </c>
      <c r="AB229" s="82">
        <v>2.2000000000000002</v>
      </c>
      <c r="AC229" s="82">
        <v>2.16</v>
      </c>
      <c r="AD229" s="82">
        <v>2.17</v>
      </c>
      <c r="AE229" s="82">
        <v>2.2000000000000002</v>
      </c>
      <c r="AF229" s="82">
        <v>2.17</v>
      </c>
      <c r="AG229" s="82">
        <v>2.1100000000000003</v>
      </c>
      <c r="AH229" s="82">
        <v>2.13</v>
      </c>
      <c r="AI229" s="82">
        <v>2.0299999999999998</v>
      </c>
      <c r="AJ229" s="82">
        <v>2.04</v>
      </c>
      <c r="AK229" s="93">
        <v>2.0299999999999998</v>
      </c>
    </row>
    <row r="230" spans="1:37" x14ac:dyDescent="0.25">
      <c r="A230" s="97">
        <v>2252</v>
      </c>
      <c r="B230" s="92">
        <v>2.2400000000000002</v>
      </c>
      <c r="C230" s="82">
        <v>2.2199999999999998</v>
      </c>
      <c r="D230" s="82">
        <v>2.23</v>
      </c>
      <c r="E230" s="82">
        <v>2.21</v>
      </c>
      <c r="F230" s="82">
        <v>2.21</v>
      </c>
      <c r="G230" s="82">
        <v>2.2200000000000002</v>
      </c>
      <c r="H230" s="82">
        <v>2.16</v>
      </c>
      <c r="I230" s="82">
        <v>2.1700000000000004</v>
      </c>
      <c r="J230" s="82">
        <v>2.19</v>
      </c>
      <c r="K230" s="82">
        <v>2.15</v>
      </c>
      <c r="L230" s="82">
        <v>2.15</v>
      </c>
      <c r="M230" s="82">
        <v>2.15</v>
      </c>
      <c r="N230" s="82">
        <v>2.08</v>
      </c>
      <c r="O230" s="82">
        <v>2.0699999999999998</v>
      </c>
      <c r="P230" s="82">
        <v>2.08</v>
      </c>
      <c r="Q230" s="82">
        <v>2.02</v>
      </c>
      <c r="R230" s="82">
        <v>2.0299999999999998</v>
      </c>
      <c r="S230" s="93">
        <v>2.04</v>
      </c>
      <c r="T230" s="92">
        <v>2.25</v>
      </c>
      <c r="U230" s="82">
        <v>2.21</v>
      </c>
      <c r="V230" s="82">
        <v>2.21</v>
      </c>
      <c r="W230" s="82">
        <v>2.2200000000000002</v>
      </c>
      <c r="X230" s="82">
        <v>2.21</v>
      </c>
      <c r="Y230" s="82">
        <v>2.2199999999999998</v>
      </c>
      <c r="Z230" s="82">
        <v>2.2000000000000002</v>
      </c>
      <c r="AA230" s="82">
        <v>2.19</v>
      </c>
      <c r="AB230" s="82">
        <v>2.2000000000000002</v>
      </c>
      <c r="AC230" s="82">
        <v>2.16</v>
      </c>
      <c r="AD230" s="82">
        <v>2.17</v>
      </c>
      <c r="AE230" s="82">
        <v>2.2000000000000002</v>
      </c>
      <c r="AF230" s="82">
        <v>2.17</v>
      </c>
      <c r="AG230" s="82">
        <v>2.1100000000000003</v>
      </c>
      <c r="AH230" s="82">
        <v>2.13</v>
      </c>
      <c r="AI230" s="82">
        <v>2.0299999999999998</v>
      </c>
      <c r="AJ230" s="82">
        <v>2.04</v>
      </c>
      <c r="AK230" s="93">
        <v>2.0299999999999998</v>
      </c>
    </row>
    <row r="231" spans="1:37" x14ac:dyDescent="0.25">
      <c r="A231" s="97">
        <v>2262</v>
      </c>
      <c r="B231" s="92">
        <v>2.2400000000000002</v>
      </c>
      <c r="C231" s="82">
        <v>2.2199999999999998</v>
      </c>
      <c r="D231" s="82">
        <v>2.23</v>
      </c>
      <c r="E231" s="82">
        <v>2.21</v>
      </c>
      <c r="F231" s="82">
        <v>2.21</v>
      </c>
      <c r="G231" s="82">
        <v>2.2200000000000002</v>
      </c>
      <c r="H231" s="82">
        <v>2.16</v>
      </c>
      <c r="I231" s="82">
        <v>2.1700000000000004</v>
      </c>
      <c r="J231" s="82">
        <v>2.19</v>
      </c>
      <c r="K231" s="82">
        <v>2.15</v>
      </c>
      <c r="L231" s="82">
        <v>2.15</v>
      </c>
      <c r="M231" s="82">
        <v>2.15</v>
      </c>
      <c r="N231" s="82">
        <v>2.08</v>
      </c>
      <c r="O231" s="82">
        <v>2.0699999999999998</v>
      </c>
      <c r="P231" s="82">
        <v>2.08</v>
      </c>
      <c r="Q231" s="82">
        <v>2.02</v>
      </c>
      <c r="R231" s="82">
        <v>2.0299999999999998</v>
      </c>
      <c r="S231" s="93">
        <v>2.04</v>
      </c>
      <c r="T231" s="92">
        <v>2.2399999999999998</v>
      </c>
      <c r="U231" s="82">
        <v>2.21</v>
      </c>
      <c r="V231" s="82">
        <v>2.21</v>
      </c>
      <c r="W231" s="82">
        <v>2.2200000000000002</v>
      </c>
      <c r="X231" s="82">
        <v>2.21</v>
      </c>
      <c r="Y231" s="82">
        <v>2.2199999999999998</v>
      </c>
      <c r="Z231" s="82">
        <v>2.2000000000000002</v>
      </c>
      <c r="AA231" s="82">
        <v>2.19</v>
      </c>
      <c r="AB231" s="82">
        <v>2.2000000000000002</v>
      </c>
      <c r="AC231" s="82">
        <v>2.16</v>
      </c>
      <c r="AD231" s="82">
        <v>2.17</v>
      </c>
      <c r="AE231" s="82">
        <v>2.2000000000000002</v>
      </c>
      <c r="AF231" s="82">
        <v>2.17</v>
      </c>
      <c r="AG231" s="82">
        <v>2.1100000000000003</v>
      </c>
      <c r="AH231" s="82">
        <v>2.13</v>
      </c>
      <c r="AI231" s="82">
        <v>2.0299999999999998</v>
      </c>
      <c r="AJ231" s="82">
        <v>2.04</v>
      </c>
      <c r="AK231" s="93">
        <v>2.0299999999999998</v>
      </c>
    </row>
    <row r="232" spans="1:37" x14ac:dyDescent="0.25">
      <c r="A232" s="97">
        <v>2272</v>
      </c>
      <c r="B232" s="92">
        <v>2.2400000000000002</v>
      </c>
      <c r="C232" s="82">
        <v>2.2199999999999998</v>
      </c>
      <c r="D232" s="82">
        <v>2.23</v>
      </c>
      <c r="E232" s="82">
        <v>2.21</v>
      </c>
      <c r="F232" s="82">
        <v>2.21</v>
      </c>
      <c r="G232" s="82">
        <v>2.2100000000000004</v>
      </c>
      <c r="H232" s="82">
        <v>2.16</v>
      </c>
      <c r="I232" s="82">
        <v>2.1700000000000004</v>
      </c>
      <c r="J232" s="82">
        <v>2.19</v>
      </c>
      <c r="K232" s="82">
        <v>2.15</v>
      </c>
      <c r="L232" s="82">
        <v>2.15</v>
      </c>
      <c r="M232" s="82">
        <v>2.15</v>
      </c>
      <c r="N232" s="82">
        <v>2.0699999999999998</v>
      </c>
      <c r="O232" s="82">
        <v>2.0699999999999998</v>
      </c>
      <c r="P232" s="82">
        <v>2.08</v>
      </c>
      <c r="Q232" s="82">
        <v>2.02</v>
      </c>
      <c r="R232" s="82">
        <v>2.0299999999999998</v>
      </c>
      <c r="S232" s="93">
        <v>2.04</v>
      </c>
      <c r="T232" s="92">
        <v>2.2399999999999998</v>
      </c>
      <c r="U232" s="82">
        <v>2.21</v>
      </c>
      <c r="V232" s="82">
        <v>2.21</v>
      </c>
      <c r="W232" s="82">
        <v>2.2200000000000002</v>
      </c>
      <c r="X232" s="82">
        <v>2.21</v>
      </c>
      <c r="Y232" s="82">
        <v>2.2199999999999998</v>
      </c>
      <c r="Z232" s="82">
        <v>2.2000000000000002</v>
      </c>
      <c r="AA232" s="82">
        <v>2.19</v>
      </c>
      <c r="AB232" s="82">
        <v>2.2000000000000002</v>
      </c>
      <c r="AC232" s="82">
        <v>2.16</v>
      </c>
      <c r="AD232" s="82">
        <v>2.17</v>
      </c>
      <c r="AE232" s="82">
        <v>2.2000000000000002</v>
      </c>
      <c r="AF232" s="82">
        <v>2.17</v>
      </c>
      <c r="AG232" s="82">
        <v>2.1100000000000003</v>
      </c>
      <c r="AH232" s="82">
        <v>2.13</v>
      </c>
      <c r="AI232" s="82">
        <v>2.0299999999999998</v>
      </c>
      <c r="AJ232" s="82">
        <v>2.04</v>
      </c>
      <c r="AK232" s="93">
        <v>2.0299999999999998</v>
      </c>
    </row>
    <row r="233" spans="1:37" x14ac:dyDescent="0.25">
      <c r="A233" s="97">
        <v>2282</v>
      </c>
      <c r="B233" s="92">
        <v>2.2400000000000002</v>
      </c>
      <c r="C233" s="82">
        <v>2.2199999999999998</v>
      </c>
      <c r="D233" s="82">
        <v>2.23</v>
      </c>
      <c r="E233" s="82">
        <v>2.21</v>
      </c>
      <c r="F233" s="82">
        <v>2.21</v>
      </c>
      <c r="G233" s="82">
        <v>2.2100000000000004</v>
      </c>
      <c r="H233" s="82">
        <v>2.16</v>
      </c>
      <c r="I233" s="82">
        <v>2.1700000000000004</v>
      </c>
      <c r="J233" s="82">
        <v>2.19</v>
      </c>
      <c r="K233" s="82">
        <v>2.15</v>
      </c>
      <c r="L233" s="82">
        <v>2.15</v>
      </c>
      <c r="M233" s="82">
        <v>2.15</v>
      </c>
      <c r="N233" s="82">
        <v>2.0699999999999998</v>
      </c>
      <c r="O233" s="82">
        <v>2.0699999999999998</v>
      </c>
      <c r="P233" s="82">
        <v>2.08</v>
      </c>
      <c r="Q233" s="82">
        <v>2.02</v>
      </c>
      <c r="R233" s="82">
        <v>2.0299999999999998</v>
      </c>
      <c r="S233" s="93">
        <v>2.04</v>
      </c>
      <c r="T233" s="92">
        <v>2.2399999999999998</v>
      </c>
      <c r="U233" s="82">
        <v>2.21</v>
      </c>
      <c r="V233" s="82">
        <v>2.21</v>
      </c>
      <c r="W233" s="82">
        <v>2.2200000000000002</v>
      </c>
      <c r="X233" s="82">
        <v>2.21</v>
      </c>
      <c r="Y233" s="82">
        <v>2.2199999999999998</v>
      </c>
      <c r="Z233" s="82">
        <v>2.2000000000000002</v>
      </c>
      <c r="AA233" s="82">
        <v>2.19</v>
      </c>
      <c r="AB233" s="82">
        <v>2.19</v>
      </c>
      <c r="AC233" s="82">
        <v>2.16</v>
      </c>
      <c r="AD233" s="82">
        <v>2.17</v>
      </c>
      <c r="AE233" s="82">
        <v>2.2000000000000002</v>
      </c>
      <c r="AF233" s="82">
        <v>2.17</v>
      </c>
      <c r="AG233" s="82">
        <v>2.1100000000000003</v>
      </c>
      <c r="AH233" s="82">
        <v>2.1199999999999997</v>
      </c>
      <c r="AI233" s="82">
        <v>2.0299999999999998</v>
      </c>
      <c r="AJ233" s="82">
        <v>2.04</v>
      </c>
      <c r="AK233" s="93">
        <v>2.0299999999999998</v>
      </c>
    </row>
    <row r="234" spans="1:37" x14ac:dyDescent="0.25">
      <c r="A234" s="97">
        <v>2293</v>
      </c>
      <c r="B234" s="92">
        <v>2.2400000000000002</v>
      </c>
      <c r="C234" s="82">
        <v>2.2199999999999998</v>
      </c>
      <c r="D234" s="82">
        <v>2.23</v>
      </c>
      <c r="E234" s="82">
        <v>2.21</v>
      </c>
      <c r="F234" s="82">
        <v>2.21</v>
      </c>
      <c r="G234" s="82">
        <v>2.2100000000000004</v>
      </c>
      <c r="H234" s="82">
        <v>2.16</v>
      </c>
      <c r="I234" s="82">
        <v>2.1700000000000004</v>
      </c>
      <c r="J234" s="82">
        <v>2.19</v>
      </c>
      <c r="K234" s="82">
        <v>2.15</v>
      </c>
      <c r="L234" s="82">
        <v>2.15</v>
      </c>
      <c r="M234" s="82">
        <v>2.15</v>
      </c>
      <c r="N234" s="82">
        <v>2.0699999999999998</v>
      </c>
      <c r="O234" s="82">
        <v>2.0699999999999998</v>
      </c>
      <c r="P234" s="82">
        <v>2.08</v>
      </c>
      <c r="Q234" s="82">
        <v>2.02</v>
      </c>
      <c r="R234" s="82">
        <v>2.0299999999999998</v>
      </c>
      <c r="S234" s="93">
        <v>2.04</v>
      </c>
      <c r="T234" s="92">
        <v>2.2399999999999998</v>
      </c>
      <c r="U234" s="82">
        <v>2.21</v>
      </c>
      <c r="V234" s="82">
        <v>2.21</v>
      </c>
      <c r="W234" s="82">
        <v>2.2200000000000002</v>
      </c>
      <c r="X234" s="82">
        <v>2.21</v>
      </c>
      <c r="Y234" s="82">
        <v>2.2199999999999998</v>
      </c>
      <c r="Z234" s="82">
        <v>2.2000000000000002</v>
      </c>
      <c r="AA234" s="82">
        <v>2.19</v>
      </c>
      <c r="AB234" s="82">
        <v>2.19</v>
      </c>
      <c r="AC234" s="82">
        <v>2.16</v>
      </c>
      <c r="AD234" s="82">
        <v>2.17</v>
      </c>
      <c r="AE234" s="82">
        <v>2.2000000000000002</v>
      </c>
      <c r="AF234" s="82">
        <v>2.17</v>
      </c>
      <c r="AG234" s="82">
        <v>2.1100000000000003</v>
      </c>
      <c r="AH234" s="82">
        <v>2.1199999999999997</v>
      </c>
      <c r="AI234" s="82">
        <v>2.02</v>
      </c>
      <c r="AJ234" s="82">
        <v>2.04</v>
      </c>
      <c r="AK234" s="93">
        <v>2.02</v>
      </c>
    </row>
    <row r="235" spans="1:37" x14ac:dyDescent="0.25">
      <c r="A235" s="97">
        <v>2303</v>
      </c>
      <c r="B235" s="92">
        <v>2.2400000000000002</v>
      </c>
      <c r="C235" s="82">
        <v>2.2199999999999998</v>
      </c>
      <c r="D235" s="82">
        <v>2.23</v>
      </c>
      <c r="E235" s="82">
        <v>2.21</v>
      </c>
      <c r="F235" s="82">
        <v>2.21</v>
      </c>
      <c r="G235" s="82">
        <v>2.2100000000000004</v>
      </c>
      <c r="H235" s="82">
        <v>2.16</v>
      </c>
      <c r="I235" s="82">
        <v>2.1700000000000004</v>
      </c>
      <c r="J235" s="82">
        <v>2.19</v>
      </c>
      <c r="K235" s="82">
        <v>2.1399999999999997</v>
      </c>
      <c r="L235" s="82">
        <v>2.15</v>
      </c>
      <c r="M235" s="82">
        <v>2.15</v>
      </c>
      <c r="N235" s="82">
        <v>2.0699999999999998</v>
      </c>
      <c r="O235" s="82">
        <v>2.0699999999999998</v>
      </c>
      <c r="P235" s="82">
        <v>2.08</v>
      </c>
      <c r="Q235" s="82">
        <v>2.02</v>
      </c>
      <c r="R235" s="82">
        <v>2.0299999999999998</v>
      </c>
      <c r="S235" s="93">
        <v>2.04</v>
      </c>
      <c r="T235" s="92">
        <v>2.2399999999999998</v>
      </c>
      <c r="U235" s="82">
        <v>2.21</v>
      </c>
      <c r="V235" s="82">
        <v>2.21</v>
      </c>
      <c r="W235" s="82">
        <v>2.2200000000000002</v>
      </c>
      <c r="X235" s="82">
        <v>2.21</v>
      </c>
      <c r="Y235" s="82">
        <v>2.2199999999999998</v>
      </c>
      <c r="Z235" s="82">
        <v>2.2000000000000002</v>
      </c>
      <c r="AA235" s="82">
        <v>2.19</v>
      </c>
      <c r="AB235" s="82">
        <v>2.19</v>
      </c>
      <c r="AC235" s="82">
        <v>2.16</v>
      </c>
      <c r="AD235" s="82">
        <v>2.17</v>
      </c>
      <c r="AE235" s="82">
        <v>2.2000000000000002</v>
      </c>
      <c r="AF235" s="82">
        <v>2.16</v>
      </c>
      <c r="AG235" s="82">
        <v>2.1100000000000003</v>
      </c>
      <c r="AH235" s="82">
        <v>2.1199999999999997</v>
      </c>
      <c r="AI235" s="82">
        <v>2.02</v>
      </c>
      <c r="AJ235" s="82">
        <v>2.04</v>
      </c>
      <c r="AK235" s="93">
        <v>2.02</v>
      </c>
    </row>
    <row r="236" spans="1:37" x14ac:dyDescent="0.25">
      <c r="A236" s="97">
        <v>2313</v>
      </c>
      <c r="B236" s="92">
        <v>2.2400000000000002</v>
      </c>
      <c r="C236" s="82">
        <v>2.2199999999999998</v>
      </c>
      <c r="D236" s="82">
        <v>2.23</v>
      </c>
      <c r="E236" s="82">
        <v>2.21</v>
      </c>
      <c r="F236" s="82">
        <v>2.21</v>
      </c>
      <c r="G236" s="82">
        <v>2.2100000000000004</v>
      </c>
      <c r="H236" s="82">
        <v>2.16</v>
      </c>
      <c r="I236" s="82">
        <v>2.1700000000000004</v>
      </c>
      <c r="J236" s="82">
        <v>2.19</v>
      </c>
      <c r="K236" s="82">
        <v>2.1399999999999997</v>
      </c>
      <c r="L236" s="82">
        <v>2.15</v>
      </c>
      <c r="M236" s="82">
        <v>2.15</v>
      </c>
      <c r="N236" s="82">
        <v>2.0699999999999998</v>
      </c>
      <c r="O236" s="82">
        <v>2.0699999999999998</v>
      </c>
      <c r="P236" s="82">
        <v>2.08</v>
      </c>
      <c r="Q236" s="82">
        <v>2.02</v>
      </c>
      <c r="R236" s="82">
        <v>2.0299999999999998</v>
      </c>
      <c r="S236" s="93">
        <v>2.04</v>
      </c>
      <c r="T236" s="92">
        <v>2.2399999999999998</v>
      </c>
      <c r="U236" s="82">
        <v>2.21</v>
      </c>
      <c r="V236" s="82">
        <v>2.21</v>
      </c>
      <c r="W236" s="82">
        <v>2.2200000000000002</v>
      </c>
      <c r="X236" s="82">
        <v>2.21</v>
      </c>
      <c r="Y236" s="82">
        <v>2.2199999999999998</v>
      </c>
      <c r="Z236" s="82">
        <v>2.2000000000000002</v>
      </c>
      <c r="AA236" s="82">
        <v>2.19</v>
      </c>
      <c r="AB236" s="82">
        <v>2.19</v>
      </c>
      <c r="AC236" s="82">
        <v>2.16</v>
      </c>
      <c r="AD236" s="82">
        <v>2.17</v>
      </c>
      <c r="AE236" s="82">
        <v>2.2000000000000002</v>
      </c>
      <c r="AF236" s="82">
        <v>2.16</v>
      </c>
      <c r="AG236" s="82">
        <v>2.1100000000000003</v>
      </c>
      <c r="AH236" s="82">
        <v>2.1199999999999997</v>
      </c>
      <c r="AI236" s="82">
        <v>2.02</v>
      </c>
      <c r="AJ236" s="82">
        <v>2.04</v>
      </c>
      <c r="AK236" s="93">
        <v>2.02</v>
      </c>
    </row>
    <row r="237" spans="1:37" x14ac:dyDescent="0.25">
      <c r="A237" s="97">
        <v>2323</v>
      </c>
      <c r="B237" s="92">
        <v>2.2400000000000002</v>
      </c>
      <c r="C237" s="82">
        <v>2.2199999999999998</v>
      </c>
      <c r="D237" s="82">
        <v>2.23</v>
      </c>
      <c r="E237" s="82">
        <v>2.21</v>
      </c>
      <c r="F237" s="82">
        <v>2.21</v>
      </c>
      <c r="G237" s="82">
        <v>2.2100000000000004</v>
      </c>
      <c r="H237" s="82">
        <v>2.16</v>
      </c>
      <c r="I237" s="82">
        <v>2.1700000000000004</v>
      </c>
      <c r="J237" s="82">
        <v>2.19</v>
      </c>
      <c r="K237" s="82">
        <v>2.1399999999999997</v>
      </c>
      <c r="L237" s="82">
        <v>2.15</v>
      </c>
      <c r="M237" s="82">
        <v>2.15</v>
      </c>
      <c r="N237" s="82">
        <v>2.0699999999999998</v>
      </c>
      <c r="O237" s="82">
        <v>2.0699999999999998</v>
      </c>
      <c r="P237" s="82">
        <v>2.08</v>
      </c>
      <c r="Q237" s="82">
        <v>2.02</v>
      </c>
      <c r="R237" s="82">
        <v>2.0299999999999998</v>
      </c>
      <c r="S237" s="93">
        <v>2.0299999999999998</v>
      </c>
      <c r="T237" s="92">
        <v>2.2399999999999998</v>
      </c>
      <c r="U237" s="82">
        <v>2.21</v>
      </c>
      <c r="V237" s="82">
        <v>2.21</v>
      </c>
      <c r="W237" s="82">
        <v>2.2200000000000002</v>
      </c>
      <c r="X237" s="82">
        <v>2.21</v>
      </c>
      <c r="Y237" s="82">
        <v>2.2199999999999998</v>
      </c>
      <c r="Z237" s="82">
        <v>2.2000000000000002</v>
      </c>
      <c r="AA237" s="82">
        <v>2.19</v>
      </c>
      <c r="AB237" s="82">
        <v>2.19</v>
      </c>
      <c r="AC237" s="82">
        <v>2.16</v>
      </c>
      <c r="AD237" s="82">
        <v>2.17</v>
      </c>
      <c r="AE237" s="82">
        <v>2.2000000000000002</v>
      </c>
      <c r="AF237" s="82">
        <v>2.16</v>
      </c>
      <c r="AG237" s="82">
        <v>2.1100000000000003</v>
      </c>
      <c r="AH237" s="82">
        <v>2.1199999999999997</v>
      </c>
      <c r="AI237" s="82">
        <v>2.02</v>
      </c>
      <c r="AJ237" s="82">
        <v>2.04</v>
      </c>
      <c r="AK237" s="93">
        <v>2.02</v>
      </c>
    </row>
    <row r="238" spans="1:37" x14ac:dyDescent="0.25">
      <c r="A238" s="97">
        <v>2333</v>
      </c>
      <c r="B238" s="92">
        <v>2.2400000000000002</v>
      </c>
      <c r="C238" s="82">
        <v>2.2199999999999998</v>
      </c>
      <c r="D238" s="82">
        <v>2.23</v>
      </c>
      <c r="E238" s="82">
        <v>2.21</v>
      </c>
      <c r="F238" s="82">
        <v>2.21</v>
      </c>
      <c r="G238" s="82">
        <v>2.2100000000000004</v>
      </c>
      <c r="H238" s="82">
        <v>2.16</v>
      </c>
      <c r="I238" s="82">
        <v>2.1700000000000004</v>
      </c>
      <c r="J238" s="82">
        <v>2.19</v>
      </c>
      <c r="K238" s="82">
        <v>2.1399999999999997</v>
      </c>
      <c r="L238" s="82">
        <v>2.15</v>
      </c>
      <c r="M238" s="82">
        <v>2.15</v>
      </c>
      <c r="N238" s="82">
        <v>2.0699999999999998</v>
      </c>
      <c r="O238" s="82">
        <v>2.0699999999999998</v>
      </c>
      <c r="P238" s="82">
        <v>2.08</v>
      </c>
      <c r="Q238" s="82">
        <v>2.02</v>
      </c>
      <c r="R238" s="82">
        <v>2.0299999999999998</v>
      </c>
      <c r="S238" s="93">
        <v>2.0299999999999998</v>
      </c>
      <c r="T238" s="92">
        <v>2.2399999999999998</v>
      </c>
      <c r="U238" s="82">
        <v>2.21</v>
      </c>
      <c r="V238" s="82">
        <v>2.21</v>
      </c>
      <c r="W238" s="82">
        <v>2.2200000000000002</v>
      </c>
      <c r="X238" s="82">
        <v>2.21</v>
      </c>
      <c r="Y238" s="82">
        <v>2.2199999999999998</v>
      </c>
      <c r="Z238" s="82">
        <v>2.2000000000000002</v>
      </c>
      <c r="AA238" s="82">
        <v>2.19</v>
      </c>
      <c r="AB238" s="82">
        <v>2.19</v>
      </c>
      <c r="AC238" s="82">
        <v>2.16</v>
      </c>
      <c r="AD238" s="82">
        <v>2.17</v>
      </c>
      <c r="AE238" s="82">
        <v>2.2000000000000002</v>
      </c>
      <c r="AF238" s="82">
        <v>2.16</v>
      </c>
      <c r="AG238" s="82">
        <v>2.1100000000000003</v>
      </c>
      <c r="AH238" s="82">
        <v>2.1199999999999997</v>
      </c>
      <c r="AI238" s="82">
        <v>2.02</v>
      </c>
      <c r="AJ238" s="82">
        <v>2.0299999999999998</v>
      </c>
      <c r="AK238" s="93">
        <v>2.02</v>
      </c>
    </row>
    <row r="239" spans="1:37" x14ac:dyDescent="0.25">
      <c r="A239" s="97">
        <v>2343</v>
      </c>
      <c r="B239" s="92">
        <v>2.2400000000000002</v>
      </c>
      <c r="C239" s="82">
        <v>2.2199999999999998</v>
      </c>
      <c r="D239" s="82">
        <v>2.23</v>
      </c>
      <c r="E239" s="82">
        <v>2.21</v>
      </c>
      <c r="F239" s="82">
        <v>2.21</v>
      </c>
      <c r="G239" s="82">
        <v>2.2100000000000004</v>
      </c>
      <c r="H239" s="82">
        <v>2.16</v>
      </c>
      <c r="I239" s="82">
        <v>2.16</v>
      </c>
      <c r="J239" s="82">
        <v>2.19</v>
      </c>
      <c r="K239" s="82">
        <v>2.1399999999999997</v>
      </c>
      <c r="L239" s="82">
        <v>2.15</v>
      </c>
      <c r="M239" s="82">
        <v>2.15</v>
      </c>
      <c r="N239" s="82">
        <v>2.0699999999999998</v>
      </c>
      <c r="O239" s="82">
        <v>2.0699999999999998</v>
      </c>
      <c r="P239" s="82">
        <v>2.0699999999999998</v>
      </c>
      <c r="Q239" s="82">
        <v>2.02</v>
      </c>
      <c r="R239" s="82">
        <v>2.0299999999999998</v>
      </c>
      <c r="S239" s="93">
        <v>2.0299999999999998</v>
      </c>
      <c r="T239" s="92">
        <v>2.2399999999999998</v>
      </c>
      <c r="U239" s="82">
        <v>2.21</v>
      </c>
      <c r="V239" s="82">
        <v>2.21</v>
      </c>
      <c r="W239" s="82">
        <v>2.2200000000000002</v>
      </c>
      <c r="X239" s="82">
        <v>2.21</v>
      </c>
      <c r="Y239" s="82">
        <v>2.2199999999999998</v>
      </c>
      <c r="Z239" s="82">
        <v>2.2000000000000002</v>
      </c>
      <c r="AA239" s="82">
        <v>2.19</v>
      </c>
      <c r="AB239" s="82">
        <v>2.19</v>
      </c>
      <c r="AC239" s="82">
        <v>2.16</v>
      </c>
      <c r="AD239" s="82">
        <v>2.17</v>
      </c>
      <c r="AE239" s="82">
        <v>2.2000000000000002</v>
      </c>
      <c r="AF239" s="82">
        <v>2.16</v>
      </c>
      <c r="AG239" s="82">
        <v>2.1100000000000003</v>
      </c>
      <c r="AH239" s="82">
        <v>2.1199999999999997</v>
      </c>
      <c r="AI239" s="82">
        <v>2.02</v>
      </c>
      <c r="AJ239" s="82">
        <v>2.0299999999999998</v>
      </c>
      <c r="AK239" s="93">
        <v>2.02</v>
      </c>
    </row>
    <row r="240" spans="1:37" x14ac:dyDescent="0.25">
      <c r="A240" s="97">
        <v>2353</v>
      </c>
      <c r="B240" s="92">
        <v>2.2400000000000002</v>
      </c>
      <c r="C240" s="82">
        <v>2.2199999999999998</v>
      </c>
      <c r="D240" s="82">
        <v>2.23</v>
      </c>
      <c r="E240" s="82">
        <v>2.21</v>
      </c>
      <c r="F240" s="82">
        <v>2.21</v>
      </c>
      <c r="G240" s="82">
        <v>2.2100000000000004</v>
      </c>
      <c r="H240" s="82">
        <v>2.16</v>
      </c>
      <c r="I240" s="82">
        <v>2.16</v>
      </c>
      <c r="J240" s="82">
        <v>2.19</v>
      </c>
      <c r="K240" s="82">
        <v>2.1399999999999997</v>
      </c>
      <c r="L240" s="82">
        <v>2.15</v>
      </c>
      <c r="M240" s="82">
        <v>2.15</v>
      </c>
      <c r="N240" s="82">
        <v>2.0699999999999998</v>
      </c>
      <c r="O240" s="82">
        <v>2.0699999999999998</v>
      </c>
      <c r="P240" s="82">
        <v>2.0699999999999998</v>
      </c>
      <c r="Q240" s="82">
        <v>2.02</v>
      </c>
      <c r="R240" s="82">
        <v>2.0199999999999996</v>
      </c>
      <c r="S240" s="93">
        <v>2.0299999999999998</v>
      </c>
      <c r="T240" s="92">
        <v>2.2399999999999998</v>
      </c>
      <c r="U240" s="82">
        <v>2.21</v>
      </c>
      <c r="V240" s="82">
        <v>2.21</v>
      </c>
      <c r="W240" s="82">
        <v>2.2200000000000002</v>
      </c>
      <c r="X240" s="82">
        <v>2.21</v>
      </c>
      <c r="Y240" s="82">
        <v>2.2199999999999998</v>
      </c>
      <c r="Z240" s="82">
        <v>2.2000000000000002</v>
      </c>
      <c r="AA240" s="82">
        <v>2.19</v>
      </c>
      <c r="AB240" s="82">
        <v>2.19</v>
      </c>
      <c r="AC240" s="82">
        <v>2.15</v>
      </c>
      <c r="AD240" s="82">
        <v>2.17</v>
      </c>
      <c r="AE240" s="82">
        <v>2.2000000000000002</v>
      </c>
      <c r="AF240" s="82">
        <v>2.16</v>
      </c>
      <c r="AG240" s="82">
        <v>2.1100000000000003</v>
      </c>
      <c r="AH240" s="82">
        <v>2.1199999999999997</v>
      </c>
      <c r="AI240" s="82">
        <v>2.02</v>
      </c>
      <c r="AJ240" s="82">
        <v>2.0299999999999998</v>
      </c>
      <c r="AK240" s="93">
        <v>2.02</v>
      </c>
    </row>
    <row r="241" spans="1:37" x14ac:dyDescent="0.25">
      <c r="A241" s="97">
        <v>2364</v>
      </c>
      <c r="B241" s="92">
        <v>2.2400000000000002</v>
      </c>
      <c r="C241" s="82">
        <v>2.2199999999999998</v>
      </c>
      <c r="D241" s="82">
        <v>2.23</v>
      </c>
      <c r="E241" s="82">
        <v>2.21</v>
      </c>
      <c r="F241" s="82">
        <v>2.21</v>
      </c>
      <c r="G241" s="82">
        <v>2.2100000000000004</v>
      </c>
      <c r="H241" s="82">
        <v>2.16</v>
      </c>
      <c r="I241" s="82">
        <v>2.16</v>
      </c>
      <c r="J241" s="82">
        <v>2.19</v>
      </c>
      <c r="K241" s="82">
        <v>2.1399999999999997</v>
      </c>
      <c r="L241" s="82">
        <v>2.15</v>
      </c>
      <c r="M241" s="82">
        <v>2.15</v>
      </c>
      <c r="N241" s="82">
        <v>2.0699999999999998</v>
      </c>
      <c r="O241" s="82">
        <v>2.0699999999999998</v>
      </c>
      <c r="P241" s="82">
        <v>2.0699999999999998</v>
      </c>
      <c r="Q241" s="82">
        <v>2.02</v>
      </c>
      <c r="R241" s="82">
        <v>2.0199999999999996</v>
      </c>
      <c r="S241" s="93">
        <v>2.0299999999999998</v>
      </c>
      <c r="T241" s="92">
        <v>2.2399999999999998</v>
      </c>
      <c r="U241" s="82">
        <v>2.21</v>
      </c>
      <c r="V241" s="82">
        <v>2.21</v>
      </c>
      <c r="W241" s="82">
        <v>2.2200000000000002</v>
      </c>
      <c r="X241" s="82">
        <v>2.21</v>
      </c>
      <c r="Y241" s="82">
        <v>2.2199999999999998</v>
      </c>
      <c r="Z241" s="82">
        <v>2.2000000000000002</v>
      </c>
      <c r="AA241" s="82">
        <v>2.19</v>
      </c>
      <c r="AB241" s="82">
        <v>2.19</v>
      </c>
      <c r="AC241" s="82">
        <v>2.15</v>
      </c>
      <c r="AD241" s="82">
        <v>2.17</v>
      </c>
      <c r="AE241" s="82">
        <v>2.2000000000000002</v>
      </c>
      <c r="AF241" s="82">
        <v>2.16</v>
      </c>
      <c r="AG241" s="82">
        <v>2.1100000000000003</v>
      </c>
      <c r="AH241" s="82">
        <v>2.1199999999999997</v>
      </c>
      <c r="AI241" s="82">
        <v>2.02</v>
      </c>
      <c r="AJ241" s="82">
        <v>2.0299999999999998</v>
      </c>
      <c r="AK241" s="93">
        <v>2.02</v>
      </c>
    </row>
    <row r="242" spans="1:37" x14ac:dyDescent="0.25">
      <c r="A242" s="97">
        <v>2374</v>
      </c>
      <c r="B242" s="92">
        <v>2.2400000000000002</v>
      </c>
      <c r="C242" s="82">
        <v>2.2199999999999998</v>
      </c>
      <c r="D242" s="82">
        <v>2.23</v>
      </c>
      <c r="E242" s="82">
        <v>2.21</v>
      </c>
      <c r="F242" s="82">
        <v>2.21</v>
      </c>
      <c r="G242" s="82">
        <v>2.2100000000000004</v>
      </c>
      <c r="H242" s="82">
        <v>2.16</v>
      </c>
      <c r="I242" s="82">
        <v>2.16</v>
      </c>
      <c r="J242" s="82">
        <v>2.19</v>
      </c>
      <c r="K242" s="82">
        <v>2.1399999999999997</v>
      </c>
      <c r="L242" s="82">
        <v>2.15</v>
      </c>
      <c r="M242" s="82">
        <v>2.15</v>
      </c>
      <c r="N242" s="82">
        <v>2.0699999999999998</v>
      </c>
      <c r="O242" s="82">
        <v>2.0699999999999998</v>
      </c>
      <c r="P242" s="82">
        <v>2.0699999999999998</v>
      </c>
      <c r="Q242" s="82">
        <v>2.02</v>
      </c>
      <c r="R242" s="82">
        <v>2.0199999999999996</v>
      </c>
      <c r="S242" s="93">
        <v>2.0299999999999998</v>
      </c>
      <c r="T242" s="92">
        <v>2.2399999999999998</v>
      </c>
      <c r="U242" s="82">
        <v>2.21</v>
      </c>
      <c r="V242" s="82">
        <v>2.21</v>
      </c>
      <c r="W242" s="82">
        <v>2.2200000000000002</v>
      </c>
      <c r="X242" s="82">
        <v>2.21</v>
      </c>
      <c r="Y242" s="82">
        <v>2.2199999999999998</v>
      </c>
      <c r="Z242" s="82">
        <v>2.2000000000000002</v>
      </c>
      <c r="AA242" s="82">
        <v>2.19</v>
      </c>
      <c r="AB242" s="82">
        <v>2.19</v>
      </c>
      <c r="AC242" s="82">
        <v>2.15</v>
      </c>
      <c r="AD242" s="82">
        <v>2.17</v>
      </c>
      <c r="AE242" s="82">
        <v>2.2000000000000002</v>
      </c>
      <c r="AF242" s="82">
        <v>2.16</v>
      </c>
      <c r="AG242" s="82">
        <v>2.1100000000000003</v>
      </c>
      <c r="AH242" s="82">
        <v>2.1199999999999997</v>
      </c>
      <c r="AI242" s="82">
        <v>2.02</v>
      </c>
      <c r="AJ242" s="82">
        <v>2.0299999999999998</v>
      </c>
      <c r="AK242" s="93">
        <v>2.02</v>
      </c>
    </row>
    <row r="243" spans="1:37" x14ac:dyDescent="0.25">
      <c r="A243" s="97">
        <v>2384</v>
      </c>
      <c r="B243" s="92">
        <v>2.2400000000000002</v>
      </c>
      <c r="C243" s="82">
        <v>2.2199999999999998</v>
      </c>
      <c r="D243" s="82">
        <v>2.23</v>
      </c>
      <c r="E243" s="82">
        <v>2.21</v>
      </c>
      <c r="F243" s="82">
        <v>2.21</v>
      </c>
      <c r="G243" s="82">
        <v>2.2100000000000004</v>
      </c>
      <c r="H243" s="82">
        <v>2.16</v>
      </c>
      <c r="I243" s="82">
        <v>2.16</v>
      </c>
      <c r="J243" s="82">
        <v>2.19</v>
      </c>
      <c r="K243" s="82">
        <v>2.1399999999999997</v>
      </c>
      <c r="L243" s="82">
        <v>2.15</v>
      </c>
      <c r="M243" s="82">
        <v>2.15</v>
      </c>
      <c r="N243" s="82">
        <v>2.0699999999999998</v>
      </c>
      <c r="O243" s="82">
        <v>2.0699999999999998</v>
      </c>
      <c r="P243" s="82">
        <v>2.0699999999999998</v>
      </c>
      <c r="Q243" s="82">
        <v>2.02</v>
      </c>
      <c r="R243" s="82">
        <v>2.0199999999999996</v>
      </c>
      <c r="S243" s="93">
        <v>2.0299999999999998</v>
      </c>
      <c r="T243" s="92">
        <v>2.2399999999999998</v>
      </c>
      <c r="U243" s="82">
        <v>2.21</v>
      </c>
      <c r="V243" s="82">
        <v>2.21</v>
      </c>
      <c r="W243" s="82">
        <v>2.2200000000000002</v>
      </c>
      <c r="X243" s="82">
        <v>2.21</v>
      </c>
      <c r="Y243" s="82">
        <v>2.2199999999999998</v>
      </c>
      <c r="Z243" s="82">
        <v>2.2000000000000002</v>
      </c>
      <c r="AA243" s="82">
        <v>2.19</v>
      </c>
      <c r="AB243" s="82">
        <v>2.19</v>
      </c>
      <c r="AC243" s="82">
        <v>2.15</v>
      </c>
      <c r="AD243" s="82">
        <v>2.17</v>
      </c>
      <c r="AE243" s="82">
        <v>2.2000000000000002</v>
      </c>
      <c r="AF243" s="82">
        <v>2.16</v>
      </c>
      <c r="AG243" s="82">
        <v>2.1100000000000003</v>
      </c>
      <c r="AH243" s="82">
        <v>2.1199999999999997</v>
      </c>
      <c r="AI243" s="82">
        <v>2.02</v>
      </c>
      <c r="AJ243" s="82">
        <v>2.0299999999999998</v>
      </c>
      <c r="AK243" s="93">
        <v>2.02</v>
      </c>
    </row>
    <row r="244" spans="1:37" x14ac:dyDescent="0.25">
      <c r="A244" s="97">
        <v>2394</v>
      </c>
      <c r="B244" s="92">
        <v>2.2400000000000002</v>
      </c>
      <c r="C244" s="82">
        <v>2.2199999999999998</v>
      </c>
      <c r="D244" s="82">
        <v>2.23</v>
      </c>
      <c r="E244" s="82">
        <v>2.21</v>
      </c>
      <c r="F244" s="82">
        <v>2.21</v>
      </c>
      <c r="G244" s="82">
        <v>2.2100000000000004</v>
      </c>
      <c r="H244" s="82">
        <v>2.16</v>
      </c>
      <c r="I244" s="82">
        <v>2.16</v>
      </c>
      <c r="J244" s="82">
        <v>2.19</v>
      </c>
      <c r="K244" s="82">
        <v>2.1399999999999997</v>
      </c>
      <c r="L244" s="82">
        <v>2.15</v>
      </c>
      <c r="M244" s="82">
        <v>2.15</v>
      </c>
      <c r="N244" s="82">
        <v>2.0699999999999998</v>
      </c>
      <c r="O244" s="82">
        <v>2.0699999999999998</v>
      </c>
      <c r="P244" s="82">
        <v>2.0699999999999998</v>
      </c>
      <c r="Q244" s="82">
        <v>2.02</v>
      </c>
      <c r="R244" s="82">
        <v>2.0199999999999996</v>
      </c>
      <c r="S244" s="93">
        <v>2.0299999999999998</v>
      </c>
      <c r="T244" s="92">
        <v>2.2399999999999998</v>
      </c>
      <c r="U244" s="82">
        <v>2.21</v>
      </c>
      <c r="V244" s="82">
        <v>2.21</v>
      </c>
      <c r="W244" s="82">
        <v>2.2200000000000002</v>
      </c>
      <c r="X244" s="82">
        <v>2.21</v>
      </c>
      <c r="Y244" s="82">
        <v>2.2199999999999998</v>
      </c>
      <c r="Z244" s="82">
        <v>2.2000000000000002</v>
      </c>
      <c r="AA244" s="82">
        <v>2.19</v>
      </c>
      <c r="AB244" s="82">
        <v>2.19</v>
      </c>
      <c r="AC244" s="82">
        <v>2.15</v>
      </c>
      <c r="AD244" s="82">
        <v>2.17</v>
      </c>
      <c r="AE244" s="82">
        <v>2.2000000000000002</v>
      </c>
      <c r="AF244" s="82">
        <v>2.16</v>
      </c>
      <c r="AG244" s="82">
        <v>2.1100000000000003</v>
      </c>
      <c r="AH244" s="82">
        <v>2.1199999999999997</v>
      </c>
      <c r="AI244" s="82">
        <v>2.02</v>
      </c>
      <c r="AJ244" s="82">
        <v>2.0299999999999998</v>
      </c>
      <c r="AK244" s="93">
        <v>2.02</v>
      </c>
    </row>
    <row r="245" spans="1:37" x14ac:dyDescent="0.25">
      <c r="A245" s="97">
        <v>2404</v>
      </c>
      <c r="B245" s="92">
        <v>2.2400000000000002</v>
      </c>
      <c r="C245" s="82">
        <v>2.2199999999999998</v>
      </c>
      <c r="D245" s="82">
        <v>2.23</v>
      </c>
      <c r="E245" s="82">
        <v>2.21</v>
      </c>
      <c r="F245" s="82">
        <v>2.21</v>
      </c>
      <c r="G245" s="82">
        <v>2.2100000000000004</v>
      </c>
      <c r="H245" s="82">
        <v>2.16</v>
      </c>
      <c r="I245" s="82">
        <v>2.16</v>
      </c>
      <c r="J245" s="82">
        <v>2.19</v>
      </c>
      <c r="K245" s="82">
        <v>2.1399999999999997</v>
      </c>
      <c r="L245" s="82">
        <v>2.15</v>
      </c>
      <c r="M245" s="82">
        <v>2.15</v>
      </c>
      <c r="N245" s="82">
        <v>2.0699999999999998</v>
      </c>
      <c r="O245" s="82">
        <v>2.0699999999999998</v>
      </c>
      <c r="P245" s="82">
        <v>2.0699999999999998</v>
      </c>
      <c r="Q245" s="82">
        <v>2.02</v>
      </c>
      <c r="R245" s="82">
        <v>2.0199999999999996</v>
      </c>
      <c r="S245" s="93">
        <v>2.0299999999999998</v>
      </c>
      <c r="T245" s="92">
        <v>2.2399999999999998</v>
      </c>
      <c r="U245" s="82">
        <v>2.21</v>
      </c>
      <c r="V245" s="82">
        <v>2.21</v>
      </c>
      <c r="W245" s="82">
        <v>2.2200000000000002</v>
      </c>
      <c r="X245" s="82">
        <v>2.21</v>
      </c>
      <c r="Y245" s="82">
        <v>2.2199999999999998</v>
      </c>
      <c r="Z245" s="82">
        <v>2.2000000000000002</v>
      </c>
      <c r="AA245" s="82">
        <v>2.19</v>
      </c>
      <c r="AB245" s="82">
        <v>2.19</v>
      </c>
      <c r="AC245" s="82">
        <v>2.15</v>
      </c>
      <c r="AD245" s="82">
        <v>2.17</v>
      </c>
      <c r="AE245" s="82">
        <v>2.2000000000000002</v>
      </c>
      <c r="AF245" s="82">
        <v>2.16</v>
      </c>
      <c r="AG245" s="82">
        <v>2.1</v>
      </c>
      <c r="AH245" s="82">
        <v>2.1199999999999997</v>
      </c>
      <c r="AI245" s="82">
        <v>2.02</v>
      </c>
      <c r="AJ245" s="82">
        <v>2.0299999999999998</v>
      </c>
      <c r="AK245" s="93">
        <v>2.02</v>
      </c>
    </row>
    <row r="246" spans="1:37" x14ac:dyDescent="0.25">
      <c r="A246" s="97">
        <v>2414</v>
      </c>
      <c r="B246" s="92">
        <v>2.2400000000000002</v>
      </c>
      <c r="C246" s="82">
        <v>2.2199999999999998</v>
      </c>
      <c r="D246" s="82">
        <v>2.23</v>
      </c>
      <c r="E246" s="82">
        <v>2.21</v>
      </c>
      <c r="F246" s="82">
        <v>2.21</v>
      </c>
      <c r="G246" s="82">
        <v>2.2100000000000004</v>
      </c>
      <c r="H246" s="82">
        <v>2.16</v>
      </c>
      <c r="I246" s="82">
        <v>2.16</v>
      </c>
      <c r="J246" s="82">
        <v>2.19</v>
      </c>
      <c r="K246" s="82">
        <v>2.1399999999999997</v>
      </c>
      <c r="L246" s="82">
        <v>2.15</v>
      </c>
      <c r="M246" s="82">
        <v>2.15</v>
      </c>
      <c r="N246" s="82">
        <v>2.0699999999999998</v>
      </c>
      <c r="O246" s="82">
        <v>2.0699999999999998</v>
      </c>
      <c r="P246" s="82">
        <v>2.0699999999999998</v>
      </c>
      <c r="Q246" s="82">
        <v>2.02</v>
      </c>
      <c r="R246" s="82">
        <v>2.0199999999999996</v>
      </c>
      <c r="S246" s="93">
        <v>2.0299999999999998</v>
      </c>
      <c r="T246" s="92">
        <v>2.2399999999999998</v>
      </c>
      <c r="U246" s="82">
        <v>2.21</v>
      </c>
      <c r="V246" s="82">
        <v>2.21</v>
      </c>
      <c r="W246" s="82">
        <v>2.2200000000000002</v>
      </c>
      <c r="X246" s="82">
        <v>2.21</v>
      </c>
      <c r="Y246" s="82">
        <v>2.2199999999999998</v>
      </c>
      <c r="Z246" s="82">
        <v>2.2000000000000002</v>
      </c>
      <c r="AA246" s="82">
        <v>2.19</v>
      </c>
      <c r="AB246" s="82">
        <v>2.19</v>
      </c>
      <c r="AC246" s="82">
        <v>2.15</v>
      </c>
      <c r="AD246" s="82">
        <v>2.17</v>
      </c>
      <c r="AE246" s="82">
        <v>2.2000000000000002</v>
      </c>
      <c r="AF246" s="82">
        <v>2.16</v>
      </c>
      <c r="AG246" s="82">
        <v>2.1</v>
      </c>
      <c r="AH246" s="82">
        <v>2.1199999999999997</v>
      </c>
      <c r="AI246" s="82">
        <v>2.0099999999999998</v>
      </c>
      <c r="AJ246" s="82">
        <v>2.0299999999999998</v>
      </c>
      <c r="AK246" s="93">
        <v>2.0099999999999998</v>
      </c>
    </row>
    <row r="247" spans="1:37" x14ac:dyDescent="0.25">
      <c r="A247" s="97">
        <v>2424</v>
      </c>
      <c r="B247" s="92">
        <v>2.2400000000000002</v>
      </c>
      <c r="C247" s="82">
        <v>2.2199999999999998</v>
      </c>
      <c r="D247" s="82">
        <v>2.23</v>
      </c>
      <c r="E247" s="82">
        <v>2.21</v>
      </c>
      <c r="F247" s="82">
        <v>2.21</v>
      </c>
      <c r="G247" s="82">
        <v>2.2100000000000004</v>
      </c>
      <c r="H247" s="82">
        <v>2.16</v>
      </c>
      <c r="I247" s="82">
        <v>2.16</v>
      </c>
      <c r="J247" s="82">
        <v>2.19</v>
      </c>
      <c r="K247" s="82">
        <v>2.1399999999999997</v>
      </c>
      <c r="L247" s="82">
        <v>2.15</v>
      </c>
      <c r="M247" s="82">
        <v>2.15</v>
      </c>
      <c r="N247" s="82">
        <v>2.0699999999999998</v>
      </c>
      <c r="O247" s="82">
        <v>2.0699999999999998</v>
      </c>
      <c r="P247" s="82">
        <v>2.0699999999999998</v>
      </c>
      <c r="Q247" s="82">
        <v>2.0099999999999998</v>
      </c>
      <c r="R247" s="82">
        <v>2.0199999999999996</v>
      </c>
      <c r="S247" s="93">
        <v>2.0299999999999998</v>
      </c>
      <c r="T247" s="92">
        <v>2.2399999999999998</v>
      </c>
      <c r="U247" s="82">
        <v>2.21</v>
      </c>
      <c r="V247" s="82">
        <v>2.21</v>
      </c>
      <c r="W247" s="82">
        <v>2.2200000000000002</v>
      </c>
      <c r="X247" s="82">
        <v>2.21</v>
      </c>
      <c r="Y247" s="82">
        <v>2.2199999999999998</v>
      </c>
      <c r="Z247" s="82">
        <v>2.2000000000000002</v>
      </c>
      <c r="AA247" s="82">
        <v>2.19</v>
      </c>
      <c r="AB247" s="82">
        <v>2.19</v>
      </c>
      <c r="AC247" s="82">
        <v>2.15</v>
      </c>
      <c r="AD247" s="82">
        <v>2.1599999999999997</v>
      </c>
      <c r="AE247" s="82">
        <v>2.2000000000000002</v>
      </c>
      <c r="AF247" s="82">
        <v>2.16</v>
      </c>
      <c r="AG247" s="82">
        <v>2.1</v>
      </c>
      <c r="AH247" s="82">
        <v>2.1199999999999997</v>
      </c>
      <c r="AI247" s="82">
        <v>2.0099999999999998</v>
      </c>
      <c r="AJ247" s="82">
        <v>2.0299999999999998</v>
      </c>
      <c r="AK247" s="93">
        <v>2.0099999999999998</v>
      </c>
    </row>
    <row r="248" spans="1:37" x14ac:dyDescent="0.25">
      <c r="A248" s="97">
        <v>2435</v>
      </c>
      <c r="B248" s="92">
        <v>2.2400000000000002</v>
      </c>
      <c r="C248" s="82">
        <v>2.2199999999999998</v>
      </c>
      <c r="D248" s="82">
        <v>2.23</v>
      </c>
      <c r="E248" s="82">
        <v>2.21</v>
      </c>
      <c r="F248" s="82">
        <v>2.21</v>
      </c>
      <c r="G248" s="82">
        <v>2.2100000000000004</v>
      </c>
      <c r="H248" s="82">
        <v>2.16</v>
      </c>
      <c r="I248" s="82">
        <v>2.16</v>
      </c>
      <c r="J248" s="82">
        <v>2.19</v>
      </c>
      <c r="K248" s="82">
        <v>2.1399999999999997</v>
      </c>
      <c r="L248" s="82">
        <v>2.15</v>
      </c>
      <c r="M248" s="82">
        <v>2.15</v>
      </c>
      <c r="N248" s="82">
        <v>2.0699999999999998</v>
      </c>
      <c r="O248" s="82">
        <v>2.0699999999999998</v>
      </c>
      <c r="P248" s="82">
        <v>2.0699999999999998</v>
      </c>
      <c r="Q248" s="82">
        <v>2.0099999999999998</v>
      </c>
      <c r="R248" s="82">
        <v>2.0199999999999996</v>
      </c>
      <c r="S248" s="93">
        <v>2.0299999999999998</v>
      </c>
      <c r="T248" s="92">
        <v>2.2399999999999998</v>
      </c>
      <c r="U248" s="82">
        <v>2.21</v>
      </c>
      <c r="V248" s="82">
        <v>2.21</v>
      </c>
      <c r="W248" s="82">
        <v>2.2200000000000002</v>
      </c>
      <c r="X248" s="82">
        <v>2.21</v>
      </c>
      <c r="Y248" s="82">
        <v>2.2199999999999998</v>
      </c>
      <c r="Z248" s="82">
        <v>2.2000000000000002</v>
      </c>
      <c r="AA248" s="82">
        <v>2.19</v>
      </c>
      <c r="AB248" s="82">
        <v>2.19</v>
      </c>
      <c r="AC248" s="82">
        <v>2.15</v>
      </c>
      <c r="AD248" s="82">
        <v>2.1599999999999997</v>
      </c>
      <c r="AE248" s="82">
        <v>2.2000000000000002</v>
      </c>
      <c r="AF248" s="82">
        <v>2.16</v>
      </c>
      <c r="AG248" s="82">
        <v>2.1</v>
      </c>
      <c r="AH248" s="82">
        <v>2.1199999999999997</v>
      </c>
      <c r="AI248" s="82">
        <v>2.0099999999999998</v>
      </c>
      <c r="AJ248" s="82">
        <v>2.0299999999999998</v>
      </c>
      <c r="AK248" s="93">
        <v>2.0099999999999998</v>
      </c>
    </row>
    <row r="249" spans="1:37" x14ac:dyDescent="0.25">
      <c r="A249" s="97">
        <v>2445</v>
      </c>
      <c r="B249" s="92">
        <v>2.2400000000000002</v>
      </c>
      <c r="C249" s="82">
        <v>2.2199999999999998</v>
      </c>
      <c r="D249" s="82">
        <v>2.23</v>
      </c>
      <c r="E249" s="82">
        <v>2.21</v>
      </c>
      <c r="F249" s="82">
        <v>2.21</v>
      </c>
      <c r="G249" s="82">
        <v>2.2100000000000004</v>
      </c>
      <c r="H249" s="82">
        <v>2.16</v>
      </c>
      <c r="I249" s="82">
        <v>2.16</v>
      </c>
      <c r="J249" s="82">
        <v>2.19</v>
      </c>
      <c r="K249" s="82">
        <v>2.1399999999999997</v>
      </c>
      <c r="L249" s="82">
        <v>2.15</v>
      </c>
      <c r="M249" s="82">
        <v>2.15</v>
      </c>
      <c r="N249" s="82">
        <v>2.0699999999999998</v>
      </c>
      <c r="O249" s="82">
        <v>2.0699999999999998</v>
      </c>
      <c r="P249" s="82">
        <v>2.0699999999999998</v>
      </c>
      <c r="Q249" s="82">
        <v>2.0099999999999998</v>
      </c>
      <c r="R249" s="82">
        <v>2.0199999999999996</v>
      </c>
      <c r="S249" s="93">
        <v>2.0299999999999998</v>
      </c>
      <c r="T249" s="92">
        <v>2.2399999999999998</v>
      </c>
      <c r="U249" s="82">
        <v>2.21</v>
      </c>
      <c r="V249" s="82">
        <v>2.21</v>
      </c>
      <c r="W249" s="82">
        <v>2.2200000000000002</v>
      </c>
      <c r="X249" s="82">
        <v>2.21</v>
      </c>
      <c r="Y249" s="82">
        <v>2.2199999999999998</v>
      </c>
      <c r="Z249" s="82">
        <v>2.2000000000000002</v>
      </c>
      <c r="AA249" s="82">
        <v>2.19</v>
      </c>
      <c r="AB249" s="82">
        <v>2.19</v>
      </c>
      <c r="AC249" s="82">
        <v>2.15</v>
      </c>
      <c r="AD249" s="82">
        <v>2.1599999999999997</v>
      </c>
      <c r="AE249" s="82">
        <v>2.2000000000000002</v>
      </c>
      <c r="AF249" s="82">
        <v>2.16</v>
      </c>
      <c r="AG249" s="82">
        <v>2.1</v>
      </c>
      <c r="AH249" s="82">
        <v>2.1199999999999997</v>
      </c>
      <c r="AI249" s="82">
        <v>2.0099999999999998</v>
      </c>
      <c r="AJ249" s="82">
        <v>2.02</v>
      </c>
      <c r="AK249" s="93">
        <v>2.0099999999999998</v>
      </c>
    </row>
    <row r="250" spans="1:37" x14ac:dyDescent="0.25">
      <c r="A250" s="97">
        <v>2455</v>
      </c>
      <c r="B250" s="92">
        <v>2.23</v>
      </c>
      <c r="C250" s="82">
        <v>2.2199999999999998</v>
      </c>
      <c r="D250" s="82">
        <v>2.23</v>
      </c>
      <c r="E250" s="82">
        <v>2.21</v>
      </c>
      <c r="F250" s="82">
        <v>2.21</v>
      </c>
      <c r="G250" s="82">
        <v>2.2100000000000004</v>
      </c>
      <c r="H250" s="82">
        <v>2.16</v>
      </c>
      <c r="I250" s="82">
        <v>2.16</v>
      </c>
      <c r="J250" s="82">
        <v>2.19</v>
      </c>
      <c r="K250" s="82">
        <v>2.1399999999999997</v>
      </c>
      <c r="L250" s="82">
        <v>2.15</v>
      </c>
      <c r="M250" s="82">
        <v>2.15</v>
      </c>
      <c r="N250" s="82">
        <v>2.0699999999999998</v>
      </c>
      <c r="O250" s="82">
        <v>2.0699999999999998</v>
      </c>
      <c r="P250" s="82">
        <v>2.0699999999999998</v>
      </c>
      <c r="Q250" s="82">
        <v>2.0099999999999998</v>
      </c>
      <c r="R250" s="82">
        <v>2.0199999999999996</v>
      </c>
      <c r="S250" s="93">
        <v>2.0299999999999998</v>
      </c>
      <c r="T250" s="92">
        <v>2.2399999999999998</v>
      </c>
      <c r="U250" s="82">
        <v>2.21</v>
      </c>
      <c r="V250" s="82">
        <v>2.21</v>
      </c>
      <c r="W250" s="82">
        <v>2.2200000000000002</v>
      </c>
      <c r="X250" s="82">
        <v>2.21</v>
      </c>
      <c r="Y250" s="82">
        <v>2.2199999999999998</v>
      </c>
      <c r="Z250" s="82">
        <v>2.2000000000000002</v>
      </c>
      <c r="AA250" s="82">
        <v>2.19</v>
      </c>
      <c r="AB250" s="82">
        <v>2.19</v>
      </c>
      <c r="AC250" s="82">
        <v>2.15</v>
      </c>
      <c r="AD250" s="82">
        <v>2.1599999999999997</v>
      </c>
      <c r="AE250" s="82">
        <v>2.2000000000000002</v>
      </c>
      <c r="AF250" s="82">
        <v>2.16</v>
      </c>
      <c r="AG250" s="82">
        <v>2.1</v>
      </c>
      <c r="AH250" s="82">
        <v>2.1199999999999997</v>
      </c>
      <c r="AI250" s="82">
        <v>2.0099999999999998</v>
      </c>
      <c r="AJ250" s="82">
        <v>2.02</v>
      </c>
      <c r="AK250" s="93">
        <v>2.0099999999999998</v>
      </c>
    </row>
    <row r="251" spans="1:37" x14ac:dyDescent="0.25">
      <c r="A251" s="97">
        <v>2465</v>
      </c>
      <c r="B251" s="92">
        <v>2.23</v>
      </c>
      <c r="C251" s="82">
        <v>2.2199999999999998</v>
      </c>
      <c r="D251" s="82">
        <v>2.23</v>
      </c>
      <c r="E251" s="82">
        <v>2.21</v>
      </c>
      <c r="F251" s="82">
        <v>2.21</v>
      </c>
      <c r="G251" s="82">
        <v>2.2100000000000004</v>
      </c>
      <c r="H251" s="82">
        <v>2.16</v>
      </c>
      <c r="I251" s="82">
        <v>2.16</v>
      </c>
      <c r="J251" s="82">
        <v>2.19</v>
      </c>
      <c r="K251" s="82">
        <v>2.1399999999999997</v>
      </c>
      <c r="L251" s="82">
        <v>2.15</v>
      </c>
      <c r="M251" s="82">
        <v>2.15</v>
      </c>
      <c r="N251" s="82">
        <v>2.0699999999999998</v>
      </c>
      <c r="O251" s="82">
        <v>2.06</v>
      </c>
      <c r="P251" s="82">
        <v>2.0699999999999998</v>
      </c>
      <c r="Q251" s="82">
        <v>2.0099999999999998</v>
      </c>
      <c r="R251" s="82">
        <v>2.0199999999999996</v>
      </c>
      <c r="S251" s="93">
        <v>2.0299999999999998</v>
      </c>
      <c r="T251" s="92">
        <v>2.2399999999999998</v>
      </c>
      <c r="U251" s="82">
        <v>2.21</v>
      </c>
      <c r="V251" s="82">
        <v>2.21</v>
      </c>
      <c r="W251" s="82">
        <v>2.2200000000000002</v>
      </c>
      <c r="X251" s="82">
        <v>2.21</v>
      </c>
      <c r="Y251" s="82">
        <v>2.2199999999999998</v>
      </c>
      <c r="Z251" s="82">
        <v>2.2000000000000002</v>
      </c>
      <c r="AA251" s="82">
        <v>2.19</v>
      </c>
      <c r="AB251" s="82">
        <v>2.19</v>
      </c>
      <c r="AC251" s="82">
        <v>2.15</v>
      </c>
      <c r="AD251" s="82">
        <v>2.1599999999999997</v>
      </c>
      <c r="AE251" s="82">
        <v>2.2000000000000002</v>
      </c>
      <c r="AF251" s="82">
        <v>2.16</v>
      </c>
      <c r="AG251" s="82">
        <v>2.1</v>
      </c>
      <c r="AH251" s="82">
        <v>2.1199999999999997</v>
      </c>
      <c r="AI251" s="82">
        <v>2.0099999999999998</v>
      </c>
      <c r="AJ251" s="82">
        <v>2.02</v>
      </c>
      <c r="AK251" s="93">
        <v>2.0099999999999998</v>
      </c>
    </row>
    <row r="252" spans="1:37" x14ac:dyDescent="0.25">
      <c r="A252" s="97">
        <v>2475</v>
      </c>
      <c r="B252" s="92">
        <v>2.23</v>
      </c>
      <c r="C252" s="82">
        <v>2.2199999999999998</v>
      </c>
      <c r="D252" s="82">
        <v>2.23</v>
      </c>
      <c r="E252" s="82">
        <v>2.21</v>
      </c>
      <c r="F252" s="82">
        <v>2.21</v>
      </c>
      <c r="G252" s="82">
        <v>2.2100000000000004</v>
      </c>
      <c r="H252" s="82">
        <v>2.16</v>
      </c>
      <c r="I252" s="82">
        <v>2.16</v>
      </c>
      <c r="J252" s="82">
        <v>2.19</v>
      </c>
      <c r="K252" s="82">
        <v>2.1399999999999997</v>
      </c>
      <c r="L252" s="82">
        <v>2.15</v>
      </c>
      <c r="M252" s="82">
        <v>2.14</v>
      </c>
      <c r="N252" s="82">
        <v>2.0699999999999998</v>
      </c>
      <c r="O252" s="82">
        <v>2.06</v>
      </c>
      <c r="P252" s="82">
        <v>2.0699999999999998</v>
      </c>
      <c r="Q252" s="82">
        <v>2.0099999999999998</v>
      </c>
      <c r="R252" s="82">
        <v>2.0199999999999996</v>
      </c>
      <c r="S252" s="93">
        <v>2.0299999999999998</v>
      </c>
      <c r="T252" s="92">
        <v>2.2399999999999998</v>
      </c>
      <c r="U252" s="82">
        <v>2.21</v>
      </c>
      <c r="V252" s="82">
        <v>2.21</v>
      </c>
      <c r="W252" s="82">
        <v>2.2200000000000002</v>
      </c>
      <c r="X252" s="82">
        <v>2.21</v>
      </c>
      <c r="Y252" s="82">
        <v>2.2199999999999998</v>
      </c>
      <c r="Z252" s="82">
        <v>2.2000000000000002</v>
      </c>
      <c r="AA252" s="82">
        <v>2.19</v>
      </c>
      <c r="AB252" s="82">
        <v>2.19</v>
      </c>
      <c r="AC252" s="82">
        <v>2.15</v>
      </c>
      <c r="AD252" s="82">
        <v>2.1599999999999997</v>
      </c>
      <c r="AE252" s="82">
        <v>2.2000000000000002</v>
      </c>
      <c r="AF252" s="82">
        <v>2.16</v>
      </c>
      <c r="AG252" s="82">
        <v>2.1</v>
      </c>
      <c r="AH252" s="82">
        <v>2.1199999999999997</v>
      </c>
      <c r="AI252" s="82">
        <v>2.0099999999999998</v>
      </c>
      <c r="AJ252" s="82">
        <v>2.02</v>
      </c>
      <c r="AK252" s="93">
        <v>2.0099999999999998</v>
      </c>
    </row>
    <row r="253" spans="1:37" x14ac:dyDescent="0.25">
      <c r="A253" s="97">
        <v>2485</v>
      </c>
      <c r="B253" s="92">
        <v>2.23</v>
      </c>
      <c r="C253" s="82">
        <v>2.2199999999999998</v>
      </c>
      <c r="D253" s="82">
        <v>2.23</v>
      </c>
      <c r="E253" s="82">
        <v>2.21</v>
      </c>
      <c r="F253" s="82">
        <v>2.21</v>
      </c>
      <c r="G253" s="82">
        <v>2.2100000000000004</v>
      </c>
      <c r="H253" s="82">
        <v>2.16</v>
      </c>
      <c r="I253" s="82">
        <v>2.16</v>
      </c>
      <c r="J253" s="82">
        <v>2.19</v>
      </c>
      <c r="K253" s="82">
        <v>2.1399999999999997</v>
      </c>
      <c r="L253" s="82">
        <v>2.15</v>
      </c>
      <c r="M253" s="82">
        <v>2.14</v>
      </c>
      <c r="N253" s="82">
        <v>2.0699999999999998</v>
      </c>
      <c r="O253" s="82">
        <v>2.06</v>
      </c>
      <c r="P253" s="82">
        <v>2.0699999999999998</v>
      </c>
      <c r="Q253" s="82">
        <v>2.0099999999999998</v>
      </c>
      <c r="R253" s="82">
        <v>2.0199999999999996</v>
      </c>
      <c r="S253" s="93">
        <v>2.0299999999999998</v>
      </c>
      <c r="T253" s="92">
        <v>2.2399999999999998</v>
      </c>
      <c r="U253" s="82">
        <v>2.21</v>
      </c>
      <c r="V253" s="82">
        <v>2.21</v>
      </c>
      <c r="W253" s="82">
        <v>2.2200000000000002</v>
      </c>
      <c r="X253" s="82">
        <v>2.21</v>
      </c>
      <c r="Y253" s="82">
        <v>2.2199999999999998</v>
      </c>
      <c r="Z253" s="82">
        <v>2.2000000000000002</v>
      </c>
      <c r="AA253" s="82">
        <v>2.19</v>
      </c>
      <c r="AB253" s="82">
        <v>2.19</v>
      </c>
      <c r="AC253" s="82">
        <v>2.15</v>
      </c>
      <c r="AD253" s="82">
        <v>2.1599999999999997</v>
      </c>
      <c r="AE253" s="82">
        <v>2.2000000000000002</v>
      </c>
      <c r="AF253" s="82">
        <v>2.16</v>
      </c>
      <c r="AG253" s="82">
        <v>2.1</v>
      </c>
      <c r="AH253" s="82">
        <v>2.1199999999999997</v>
      </c>
      <c r="AI253" s="82">
        <v>2.0099999999999998</v>
      </c>
      <c r="AJ253" s="82">
        <v>2.02</v>
      </c>
      <c r="AK253" s="93">
        <v>2.0099999999999998</v>
      </c>
    </row>
    <row r="254" spans="1:37" x14ac:dyDescent="0.25">
      <c r="A254" s="97">
        <v>2495</v>
      </c>
      <c r="B254" s="92">
        <v>2.23</v>
      </c>
      <c r="C254" s="82">
        <v>2.2199999999999998</v>
      </c>
      <c r="D254" s="82">
        <v>2.23</v>
      </c>
      <c r="E254" s="82">
        <v>2.21</v>
      </c>
      <c r="F254" s="82">
        <v>2.21</v>
      </c>
      <c r="G254" s="82">
        <v>2.2100000000000004</v>
      </c>
      <c r="H254" s="82">
        <v>2.16</v>
      </c>
      <c r="I254" s="82">
        <v>2.16</v>
      </c>
      <c r="J254" s="82">
        <v>2.19</v>
      </c>
      <c r="K254" s="82">
        <v>2.1399999999999997</v>
      </c>
      <c r="L254" s="82">
        <v>2.15</v>
      </c>
      <c r="M254" s="82">
        <v>2.14</v>
      </c>
      <c r="N254" s="82">
        <v>2.0699999999999998</v>
      </c>
      <c r="O254" s="82">
        <v>2.06</v>
      </c>
      <c r="P254" s="82">
        <v>2.0699999999999998</v>
      </c>
      <c r="Q254" s="82">
        <v>2.0099999999999998</v>
      </c>
      <c r="R254" s="82">
        <v>2.0199999999999996</v>
      </c>
      <c r="S254" s="93">
        <v>2.0299999999999998</v>
      </c>
      <c r="T254" s="92">
        <v>2.2399999999999998</v>
      </c>
      <c r="U254" s="82">
        <v>2.21</v>
      </c>
      <c r="V254" s="82">
        <v>2.21</v>
      </c>
      <c r="W254" s="82">
        <v>2.2200000000000002</v>
      </c>
      <c r="X254" s="82">
        <v>2.21</v>
      </c>
      <c r="Y254" s="82">
        <v>2.2199999999999998</v>
      </c>
      <c r="Z254" s="82">
        <v>2.2000000000000002</v>
      </c>
      <c r="AA254" s="82">
        <v>2.19</v>
      </c>
      <c r="AB254" s="82">
        <v>2.19</v>
      </c>
      <c r="AC254" s="82">
        <v>2.15</v>
      </c>
      <c r="AD254" s="82">
        <v>2.1599999999999997</v>
      </c>
      <c r="AE254" s="82">
        <v>2.2000000000000002</v>
      </c>
      <c r="AF254" s="82">
        <v>2.16</v>
      </c>
      <c r="AG254" s="82">
        <v>2.1</v>
      </c>
      <c r="AH254" s="82">
        <v>2.1199999999999997</v>
      </c>
      <c r="AI254" s="82">
        <v>2.0099999999999998</v>
      </c>
      <c r="AJ254" s="82">
        <v>2.02</v>
      </c>
      <c r="AK254" s="93">
        <v>2.0099999999999998</v>
      </c>
    </row>
    <row r="255" spans="1:37" x14ac:dyDescent="0.25">
      <c r="A255" s="97">
        <v>2506</v>
      </c>
      <c r="B255" s="92">
        <v>2.23</v>
      </c>
      <c r="C255" s="82">
        <v>2.2199999999999998</v>
      </c>
      <c r="D255" s="82">
        <v>2.23</v>
      </c>
      <c r="E255" s="82">
        <v>2.21</v>
      </c>
      <c r="F255" s="82">
        <v>2.21</v>
      </c>
      <c r="G255" s="82">
        <v>2.2100000000000004</v>
      </c>
      <c r="H255" s="82">
        <v>2.16</v>
      </c>
      <c r="I255" s="82">
        <v>2.16</v>
      </c>
      <c r="J255" s="82">
        <v>2.19</v>
      </c>
      <c r="K255" s="82">
        <v>2.1399999999999997</v>
      </c>
      <c r="L255" s="82">
        <v>2.15</v>
      </c>
      <c r="M255" s="82">
        <v>2.14</v>
      </c>
      <c r="N255" s="82">
        <v>2.06</v>
      </c>
      <c r="O255" s="82">
        <v>2.06</v>
      </c>
      <c r="P255" s="82">
        <v>2.0699999999999998</v>
      </c>
      <c r="Q255" s="82">
        <v>2.0099999999999998</v>
      </c>
      <c r="R255" s="82">
        <v>2.0199999999999996</v>
      </c>
      <c r="S255" s="93">
        <v>2.0299999999999998</v>
      </c>
      <c r="T255" s="92">
        <v>2.2399999999999998</v>
      </c>
      <c r="U255" s="82">
        <v>2.21</v>
      </c>
      <c r="V255" s="82">
        <v>2.21</v>
      </c>
      <c r="W255" s="82">
        <v>2.2200000000000002</v>
      </c>
      <c r="X255" s="82">
        <v>2.21</v>
      </c>
      <c r="Y255" s="82">
        <v>2.2199999999999998</v>
      </c>
      <c r="Z255" s="82">
        <v>2.2000000000000002</v>
      </c>
      <c r="AA255" s="82">
        <v>2.19</v>
      </c>
      <c r="AB255" s="82">
        <v>2.19</v>
      </c>
      <c r="AC255" s="82">
        <v>2.15</v>
      </c>
      <c r="AD255" s="82">
        <v>2.1599999999999997</v>
      </c>
      <c r="AE255" s="82">
        <v>2.2000000000000002</v>
      </c>
      <c r="AF255" s="82">
        <v>2.15</v>
      </c>
      <c r="AG255" s="82">
        <v>2.1</v>
      </c>
      <c r="AH255" s="82">
        <v>2.11</v>
      </c>
      <c r="AI255" s="82">
        <v>2.0099999999999998</v>
      </c>
      <c r="AJ255" s="82">
        <v>2.02</v>
      </c>
      <c r="AK255" s="93">
        <v>2.0099999999999998</v>
      </c>
    </row>
    <row r="256" spans="1:37" x14ac:dyDescent="0.25">
      <c r="A256" s="97">
        <v>2516</v>
      </c>
      <c r="B256" s="92">
        <v>2.23</v>
      </c>
      <c r="C256" s="82">
        <v>2.2199999999999998</v>
      </c>
      <c r="D256" s="82">
        <v>2.23</v>
      </c>
      <c r="E256" s="82">
        <v>2.21</v>
      </c>
      <c r="F256" s="82">
        <v>2.21</v>
      </c>
      <c r="G256" s="82">
        <v>2.2100000000000004</v>
      </c>
      <c r="H256" s="82">
        <v>2.16</v>
      </c>
      <c r="I256" s="82">
        <v>2.16</v>
      </c>
      <c r="J256" s="82">
        <v>2.19</v>
      </c>
      <c r="K256" s="82">
        <v>2.1399999999999997</v>
      </c>
      <c r="L256" s="82">
        <v>2.1399999999999997</v>
      </c>
      <c r="M256" s="82">
        <v>2.14</v>
      </c>
      <c r="N256" s="82">
        <v>2.06</v>
      </c>
      <c r="O256" s="82">
        <v>2.06</v>
      </c>
      <c r="P256" s="82">
        <v>2.0699999999999998</v>
      </c>
      <c r="Q256" s="82">
        <v>2.0099999999999998</v>
      </c>
      <c r="R256" s="82">
        <v>2.0199999999999996</v>
      </c>
      <c r="S256" s="93">
        <v>2.0299999999999998</v>
      </c>
      <c r="T256" s="92">
        <v>2.2399999999999998</v>
      </c>
      <c r="U256" s="82">
        <v>2.21</v>
      </c>
      <c r="V256" s="82">
        <v>2.21</v>
      </c>
      <c r="W256" s="82">
        <v>2.2200000000000002</v>
      </c>
      <c r="X256" s="82">
        <v>2.21</v>
      </c>
      <c r="Y256" s="82">
        <v>2.2199999999999998</v>
      </c>
      <c r="Z256" s="82">
        <v>2.2000000000000002</v>
      </c>
      <c r="AA256" s="82">
        <v>2.19</v>
      </c>
      <c r="AB256" s="82">
        <v>2.19</v>
      </c>
      <c r="AC256" s="82">
        <v>2.15</v>
      </c>
      <c r="AD256" s="82">
        <v>2.1599999999999997</v>
      </c>
      <c r="AE256" s="82">
        <v>2.2000000000000002</v>
      </c>
      <c r="AF256" s="82">
        <v>2.15</v>
      </c>
      <c r="AG256" s="82">
        <v>2.1</v>
      </c>
      <c r="AH256" s="82">
        <v>2.11</v>
      </c>
      <c r="AI256" s="82">
        <v>2.0099999999999998</v>
      </c>
      <c r="AJ256" s="82">
        <v>2.02</v>
      </c>
      <c r="AK256" s="93">
        <v>2.0099999999999998</v>
      </c>
    </row>
    <row r="257" spans="1:37" x14ac:dyDescent="0.25">
      <c r="A257" s="97">
        <v>2526</v>
      </c>
      <c r="B257" s="92">
        <v>2.23</v>
      </c>
      <c r="C257" s="82">
        <v>2.2199999999999998</v>
      </c>
      <c r="D257" s="82">
        <v>2.23</v>
      </c>
      <c r="E257" s="82">
        <v>2.21</v>
      </c>
      <c r="F257" s="82">
        <v>2.1999999999999997</v>
      </c>
      <c r="G257" s="82">
        <v>2.2100000000000004</v>
      </c>
      <c r="H257" s="82">
        <v>2.16</v>
      </c>
      <c r="I257" s="82">
        <v>2.16</v>
      </c>
      <c r="J257" s="82">
        <v>2.19</v>
      </c>
      <c r="K257" s="82">
        <v>2.1399999999999997</v>
      </c>
      <c r="L257" s="82">
        <v>2.1399999999999997</v>
      </c>
      <c r="M257" s="82">
        <v>2.14</v>
      </c>
      <c r="N257" s="82">
        <v>2.06</v>
      </c>
      <c r="O257" s="82">
        <v>2.06</v>
      </c>
      <c r="P257" s="82">
        <v>2.0699999999999998</v>
      </c>
      <c r="Q257" s="82">
        <v>2.0099999999999998</v>
      </c>
      <c r="R257" s="82">
        <v>2.0199999999999996</v>
      </c>
      <c r="S257" s="93">
        <v>2.0299999999999998</v>
      </c>
      <c r="T257" s="92">
        <v>2.2399999999999998</v>
      </c>
      <c r="U257" s="82">
        <v>2.21</v>
      </c>
      <c r="V257" s="82">
        <v>2.21</v>
      </c>
      <c r="W257" s="82">
        <v>2.2200000000000002</v>
      </c>
      <c r="X257" s="82">
        <v>2.21</v>
      </c>
      <c r="Y257" s="82">
        <v>2.2199999999999998</v>
      </c>
      <c r="Z257" s="82">
        <v>2.2000000000000002</v>
      </c>
      <c r="AA257" s="82">
        <v>2.19</v>
      </c>
      <c r="AB257" s="82">
        <v>2.19</v>
      </c>
      <c r="AC257" s="82">
        <v>2.15</v>
      </c>
      <c r="AD257" s="82">
        <v>2.1599999999999997</v>
      </c>
      <c r="AE257" s="82">
        <v>2.2000000000000002</v>
      </c>
      <c r="AF257" s="82">
        <v>2.15</v>
      </c>
      <c r="AG257" s="82">
        <v>2.1</v>
      </c>
      <c r="AH257" s="82">
        <v>2.11</v>
      </c>
      <c r="AI257" s="82">
        <v>2.0099999999999998</v>
      </c>
      <c r="AJ257" s="82">
        <v>2.02</v>
      </c>
      <c r="AK257" s="93">
        <v>2.0099999999999998</v>
      </c>
    </row>
    <row r="258" spans="1:37" x14ac:dyDescent="0.25">
      <c r="A258" s="97">
        <v>2536</v>
      </c>
      <c r="B258" s="92">
        <v>2.23</v>
      </c>
      <c r="C258" s="82">
        <v>2.2199999999999998</v>
      </c>
      <c r="D258" s="82">
        <v>2.23</v>
      </c>
      <c r="E258" s="82">
        <v>2.21</v>
      </c>
      <c r="F258" s="82">
        <v>2.1999999999999997</v>
      </c>
      <c r="G258" s="82">
        <v>2.2100000000000004</v>
      </c>
      <c r="H258" s="82">
        <v>2.16</v>
      </c>
      <c r="I258" s="82">
        <v>2.16</v>
      </c>
      <c r="J258" s="82">
        <v>2.1800000000000002</v>
      </c>
      <c r="K258" s="82">
        <v>2.1399999999999997</v>
      </c>
      <c r="L258" s="82">
        <v>2.1399999999999997</v>
      </c>
      <c r="M258" s="82">
        <v>2.14</v>
      </c>
      <c r="N258" s="82">
        <v>2.06</v>
      </c>
      <c r="O258" s="82">
        <v>2.06</v>
      </c>
      <c r="P258" s="82">
        <v>2.0699999999999998</v>
      </c>
      <c r="Q258" s="82">
        <v>2.0099999999999998</v>
      </c>
      <c r="R258" s="82">
        <v>2.0199999999999996</v>
      </c>
      <c r="S258" s="93">
        <v>2.0299999999999998</v>
      </c>
      <c r="T258" s="92">
        <v>2.2399999999999998</v>
      </c>
      <c r="U258" s="82">
        <v>2.21</v>
      </c>
      <c r="V258" s="82">
        <v>2.21</v>
      </c>
      <c r="W258" s="82">
        <v>2.2200000000000002</v>
      </c>
      <c r="X258" s="82">
        <v>2.21</v>
      </c>
      <c r="Y258" s="82">
        <v>2.2199999999999998</v>
      </c>
      <c r="Z258" s="82">
        <v>2.2000000000000002</v>
      </c>
      <c r="AA258" s="82">
        <v>2.19</v>
      </c>
      <c r="AB258" s="82">
        <v>2.19</v>
      </c>
      <c r="AC258" s="82">
        <v>2.15</v>
      </c>
      <c r="AD258" s="82">
        <v>2.1599999999999997</v>
      </c>
      <c r="AE258" s="82">
        <v>2.2000000000000002</v>
      </c>
      <c r="AF258" s="82">
        <v>2.15</v>
      </c>
      <c r="AG258" s="82">
        <v>2.1</v>
      </c>
      <c r="AH258" s="82">
        <v>2.11</v>
      </c>
      <c r="AI258" s="82">
        <v>2.0099999999999998</v>
      </c>
      <c r="AJ258" s="82">
        <v>2.02</v>
      </c>
      <c r="AK258" s="93">
        <v>2</v>
      </c>
    </row>
    <row r="259" spans="1:37" x14ac:dyDescent="0.25">
      <c r="A259" s="97">
        <v>2546</v>
      </c>
      <c r="B259" s="92">
        <v>2.23</v>
      </c>
      <c r="C259" s="82">
        <v>2.2199999999999998</v>
      </c>
      <c r="D259" s="82">
        <v>2.23</v>
      </c>
      <c r="E259" s="82">
        <v>2.21</v>
      </c>
      <c r="F259" s="82">
        <v>2.1999999999999997</v>
      </c>
      <c r="G259" s="82">
        <v>2.2100000000000004</v>
      </c>
      <c r="H259" s="82">
        <v>2.16</v>
      </c>
      <c r="I259" s="82">
        <v>2.16</v>
      </c>
      <c r="J259" s="82">
        <v>2.1800000000000002</v>
      </c>
      <c r="K259" s="82">
        <v>2.1399999999999997</v>
      </c>
      <c r="L259" s="82">
        <v>2.1399999999999997</v>
      </c>
      <c r="M259" s="82">
        <v>2.14</v>
      </c>
      <c r="N259" s="82">
        <v>2.06</v>
      </c>
      <c r="O259" s="82">
        <v>2.06</v>
      </c>
      <c r="P259" s="82">
        <v>2.0699999999999998</v>
      </c>
      <c r="Q259" s="82">
        <v>2.0099999999999998</v>
      </c>
      <c r="R259" s="82">
        <v>2.0199999999999996</v>
      </c>
      <c r="S259" s="93">
        <v>2.0299999999999998</v>
      </c>
      <c r="T259" s="92">
        <v>2.2399999999999998</v>
      </c>
      <c r="U259" s="82">
        <v>2.21</v>
      </c>
      <c r="V259" s="82">
        <v>2.21</v>
      </c>
      <c r="W259" s="82">
        <v>2.2200000000000002</v>
      </c>
      <c r="X259" s="82">
        <v>2.21</v>
      </c>
      <c r="Y259" s="82">
        <v>2.2199999999999998</v>
      </c>
      <c r="Z259" s="82">
        <v>2.2000000000000002</v>
      </c>
      <c r="AA259" s="82">
        <v>2.19</v>
      </c>
      <c r="AB259" s="82">
        <v>2.19</v>
      </c>
      <c r="AC259" s="82">
        <v>2.15</v>
      </c>
      <c r="AD259" s="82">
        <v>2.1599999999999997</v>
      </c>
      <c r="AE259" s="82">
        <v>2.2000000000000002</v>
      </c>
      <c r="AF259" s="82">
        <v>2.15</v>
      </c>
      <c r="AG259" s="82">
        <v>2.1</v>
      </c>
      <c r="AH259" s="82">
        <v>2.11</v>
      </c>
      <c r="AI259" s="82">
        <v>2</v>
      </c>
      <c r="AJ259" s="82">
        <v>2.02</v>
      </c>
      <c r="AK259" s="93">
        <v>2</v>
      </c>
    </row>
    <row r="260" spans="1:37" x14ac:dyDescent="0.25">
      <c r="A260" s="97">
        <v>2556</v>
      </c>
      <c r="B260" s="92">
        <v>2.23</v>
      </c>
      <c r="C260" s="82">
        <v>2.2199999999999998</v>
      </c>
      <c r="D260" s="82">
        <v>2.23</v>
      </c>
      <c r="E260" s="82">
        <v>2.21</v>
      </c>
      <c r="F260" s="82">
        <v>2.1999999999999997</v>
      </c>
      <c r="G260" s="82">
        <v>2.2000000000000002</v>
      </c>
      <c r="H260" s="82">
        <v>2.16</v>
      </c>
      <c r="I260" s="82">
        <v>2.16</v>
      </c>
      <c r="J260" s="82">
        <v>2.1800000000000002</v>
      </c>
      <c r="K260" s="82">
        <v>2.1399999999999997</v>
      </c>
      <c r="L260" s="82">
        <v>2.1399999999999997</v>
      </c>
      <c r="M260" s="82">
        <v>2.14</v>
      </c>
      <c r="N260" s="82">
        <v>2.06</v>
      </c>
      <c r="O260" s="82">
        <v>2.06</v>
      </c>
      <c r="P260" s="82">
        <v>2.0699999999999998</v>
      </c>
      <c r="Q260" s="82">
        <v>2.0099999999999998</v>
      </c>
      <c r="R260" s="82">
        <v>2.0199999999999996</v>
      </c>
      <c r="S260" s="93">
        <v>2.0299999999999998</v>
      </c>
      <c r="T260" s="92">
        <v>2.2399999999999998</v>
      </c>
      <c r="U260" s="82">
        <v>2.21</v>
      </c>
      <c r="V260" s="82">
        <v>2.21</v>
      </c>
      <c r="W260" s="82">
        <v>2.2200000000000002</v>
      </c>
      <c r="X260" s="82">
        <v>2.21</v>
      </c>
      <c r="Y260" s="82">
        <v>2.2199999999999998</v>
      </c>
      <c r="Z260" s="82">
        <v>2.2000000000000002</v>
      </c>
      <c r="AA260" s="82">
        <v>2.19</v>
      </c>
      <c r="AB260" s="82">
        <v>2.19</v>
      </c>
      <c r="AC260" s="82">
        <v>2.15</v>
      </c>
      <c r="AD260" s="82">
        <v>2.1599999999999997</v>
      </c>
      <c r="AE260" s="82">
        <v>2.2000000000000002</v>
      </c>
      <c r="AF260" s="82">
        <v>2.15</v>
      </c>
      <c r="AG260" s="82">
        <v>2.1</v>
      </c>
      <c r="AH260" s="82">
        <v>2.11</v>
      </c>
      <c r="AI260" s="82">
        <v>2</v>
      </c>
      <c r="AJ260" s="82">
        <v>2.02</v>
      </c>
      <c r="AK260" s="93">
        <v>2</v>
      </c>
    </row>
    <row r="261" spans="1:37" x14ac:dyDescent="0.25">
      <c r="A261" s="97">
        <v>2566</v>
      </c>
      <c r="B261" s="92">
        <v>2.23</v>
      </c>
      <c r="C261" s="82">
        <v>2.2199999999999998</v>
      </c>
      <c r="D261" s="82">
        <v>2.23</v>
      </c>
      <c r="E261" s="82">
        <v>2.21</v>
      </c>
      <c r="F261" s="82">
        <v>2.1999999999999997</v>
      </c>
      <c r="G261" s="82">
        <v>2.2000000000000002</v>
      </c>
      <c r="H261" s="82">
        <v>2.16</v>
      </c>
      <c r="I261" s="82">
        <v>2.16</v>
      </c>
      <c r="J261" s="82">
        <v>2.1800000000000002</v>
      </c>
      <c r="K261" s="82">
        <v>2.1399999999999997</v>
      </c>
      <c r="L261" s="82">
        <v>2.1399999999999997</v>
      </c>
      <c r="M261" s="82">
        <v>2.14</v>
      </c>
      <c r="N261" s="82">
        <v>2.06</v>
      </c>
      <c r="O261" s="82">
        <v>2.06</v>
      </c>
      <c r="P261" s="82">
        <v>2.0699999999999998</v>
      </c>
      <c r="Q261" s="82">
        <v>2.0099999999999998</v>
      </c>
      <c r="R261" s="82">
        <v>2.0199999999999996</v>
      </c>
      <c r="S261" s="93">
        <v>2.0299999999999998</v>
      </c>
      <c r="T261" s="92">
        <v>2.2399999999999998</v>
      </c>
      <c r="U261" s="82">
        <v>2.21</v>
      </c>
      <c r="V261" s="82">
        <v>2.21</v>
      </c>
      <c r="W261" s="82">
        <v>2.2200000000000002</v>
      </c>
      <c r="X261" s="82">
        <v>2.21</v>
      </c>
      <c r="Y261" s="82">
        <v>2.2199999999999998</v>
      </c>
      <c r="Z261" s="82">
        <v>2.2000000000000002</v>
      </c>
      <c r="AA261" s="82">
        <v>2.19</v>
      </c>
      <c r="AB261" s="82">
        <v>2.19</v>
      </c>
      <c r="AC261" s="82">
        <v>2.15</v>
      </c>
      <c r="AD261" s="82">
        <v>2.1599999999999997</v>
      </c>
      <c r="AE261" s="82">
        <v>2.2000000000000002</v>
      </c>
      <c r="AF261" s="82">
        <v>2.15</v>
      </c>
      <c r="AG261" s="82">
        <v>2.1</v>
      </c>
      <c r="AH261" s="82">
        <v>2.11</v>
      </c>
      <c r="AI261" s="82">
        <v>2</v>
      </c>
      <c r="AJ261" s="82">
        <v>2.0099999999999998</v>
      </c>
      <c r="AK261" s="93">
        <v>2</v>
      </c>
    </row>
    <row r="262" spans="1:37" x14ac:dyDescent="0.25">
      <c r="A262" s="97">
        <v>2577</v>
      </c>
      <c r="B262" s="92">
        <v>2.23</v>
      </c>
      <c r="C262" s="82">
        <v>2.2199999999999998</v>
      </c>
      <c r="D262" s="82">
        <v>2.23</v>
      </c>
      <c r="E262" s="82">
        <v>2.21</v>
      </c>
      <c r="F262" s="82">
        <v>2.1999999999999997</v>
      </c>
      <c r="G262" s="82">
        <v>2.2000000000000002</v>
      </c>
      <c r="H262" s="82">
        <v>2.16</v>
      </c>
      <c r="I262" s="82">
        <v>2.16</v>
      </c>
      <c r="J262" s="82">
        <v>2.1800000000000002</v>
      </c>
      <c r="K262" s="82">
        <v>2.1399999999999997</v>
      </c>
      <c r="L262" s="82">
        <v>2.1399999999999997</v>
      </c>
      <c r="M262" s="82">
        <v>2.14</v>
      </c>
      <c r="N262" s="82">
        <v>2.06</v>
      </c>
      <c r="O262" s="82">
        <v>2.06</v>
      </c>
      <c r="P262" s="82">
        <v>2.0699999999999998</v>
      </c>
      <c r="Q262" s="82">
        <v>2.0099999999999998</v>
      </c>
      <c r="R262" s="82">
        <v>2.0099999999999998</v>
      </c>
      <c r="S262" s="93">
        <v>2.02</v>
      </c>
      <c r="T262" s="92">
        <v>2.2399999999999998</v>
      </c>
      <c r="U262" s="82">
        <v>2.21</v>
      </c>
      <c r="V262" s="82">
        <v>2.21</v>
      </c>
      <c r="W262" s="82">
        <v>2.2200000000000002</v>
      </c>
      <c r="X262" s="82">
        <v>2.21</v>
      </c>
      <c r="Y262" s="82">
        <v>2.2199999999999998</v>
      </c>
      <c r="Z262" s="82">
        <v>2.2000000000000002</v>
      </c>
      <c r="AA262" s="82">
        <v>2.19</v>
      </c>
      <c r="AB262" s="82">
        <v>2.19</v>
      </c>
      <c r="AC262" s="82">
        <v>2.15</v>
      </c>
      <c r="AD262" s="82">
        <v>2.1599999999999997</v>
      </c>
      <c r="AE262" s="82">
        <v>2.2000000000000002</v>
      </c>
      <c r="AF262" s="82">
        <v>2.15</v>
      </c>
      <c r="AG262" s="82">
        <v>2.1</v>
      </c>
      <c r="AH262" s="82">
        <v>2.11</v>
      </c>
      <c r="AI262" s="82">
        <v>2</v>
      </c>
      <c r="AJ262" s="82">
        <v>2.0099999999999998</v>
      </c>
      <c r="AK262" s="93">
        <v>2</v>
      </c>
    </row>
    <row r="263" spans="1:37" x14ac:dyDescent="0.25">
      <c r="A263" s="97">
        <v>2587</v>
      </c>
      <c r="B263" s="92">
        <v>2.23</v>
      </c>
      <c r="C263" s="82">
        <v>2.2199999999999998</v>
      </c>
      <c r="D263" s="82">
        <v>2.23</v>
      </c>
      <c r="E263" s="82">
        <v>2.21</v>
      </c>
      <c r="F263" s="82">
        <v>2.1999999999999997</v>
      </c>
      <c r="G263" s="82">
        <v>2.2000000000000002</v>
      </c>
      <c r="H263" s="82">
        <v>2.16</v>
      </c>
      <c r="I263" s="82">
        <v>2.16</v>
      </c>
      <c r="J263" s="82">
        <v>2.1800000000000002</v>
      </c>
      <c r="K263" s="82">
        <v>2.1399999999999997</v>
      </c>
      <c r="L263" s="82">
        <v>2.1399999999999997</v>
      </c>
      <c r="M263" s="82">
        <v>2.14</v>
      </c>
      <c r="N263" s="82">
        <v>2.06</v>
      </c>
      <c r="O263" s="82">
        <v>2.06</v>
      </c>
      <c r="P263" s="82">
        <v>2.0699999999999998</v>
      </c>
      <c r="Q263" s="82">
        <v>2.0099999999999998</v>
      </c>
      <c r="R263" s="82">
        <v>2.0099999999999998</v>
      </c>
      <c r="S263" s="93">
        <v>2.02</v>
      </c>
      <c r="T263" s="92">
        <v>2.2399999999999998</v>
      </c>
      <c r="U263" s="82">
        <v>2.21</v>
      </c>
      <c r="V263" s="82">
        <v>2.21</v>
      </c>
      <c r="W263" s="82">
        <v>2.2200000000000002</v>
      </c>
      <c r="X263" s="82">
        <v>2.21</v>
      </c>
      <c r="Y263" s="82">
        <v>2.2199999999999998</v>
      </c>
      <c r="Z263" s="82">
        <v>2.2000000000000002</v>
      </c>
      <c r="AA263" s="82">
        <v>2.19</v>
      </c>
      <c r="AB263" s="82">
        <v>2.19</v>
      </c>
      <c r="AC263" s="82">
        <v>2.15</v>
      </c>
      <c r="AD263" s="82">
        <v>2.1599999999999997</v>
      </c>
      <c r="AE263" s="82">
        <v>2.2000000000000002</v>
      </c>
      <c r="AF263" s="82">
        <v>2.15</v>
      </c>
      <c r="AG263" s="82">
        <v>2.1</v>
      </c>
      <c r="AH263" s="82">
        <v>2.11</v>
      </c>
      <c r="AI263" s="82">
        <v>2</v>
      </c>
      <c r="AJ263" s="82">
        <v>2.0099999999999998</v>
      </c>
      <c r="AK263" s="93">
        <v>2</v>
      </c>
    </row>
    <row r="264" spans="1:37" x14ac:dyDescent="0.25">
      <c r="A264" s="97">
        <v>2597</v>
      </c>
      <c r="B264" s="92">
        <v>2.23</v>
      </c>
      <c r="C264" s="82">
        <v>2.2199999999999998</v>
      </c>
      <c r="D264" s="82">
        <v>2.23</v>
      </c>
      <c r="E264" s="82">
        <v>2.21</v>
      </c>
      <c r="F264" s="82">
        <v>2.1999999999999997</v>
      </c>
      <c r="G264" s="82">
        <v>2.2000000000000002</v>
      </c>
      <c r="H264" s="82">
        <v>2.16</v>
      </c>
      <c r="I264" s="82">
        <v>2.16</v>
      </c>
      <c r="J264" s="82">
        <v>2.1800000000000002</v>
      </c>
      <c r="K264" s="82">
        <v>2.1399999999999997</v>
      </c>
      <c r="L264" s="82">
        <v>2.1399999999999997</v>
      </c>
      <c r="M264" s="82">
        <v>2.14</v>
      </c>
      <c r="N264" s="82">
        <v>2.06</v>
      </c>
      <c r="O264" s="82">
        <v>2.06</v>
      </c>
      <c r="P264" s="82">
        <v>2.0699999999999998</v>
      </c>
      <c r="Q264" s="82">
        <v>2.0099999999999998</v>
      </c>
      <c r="R264" s="82">
        <v>2.0099999999999998</v>
      </c>
      <c r="S264" s="93">
        <v>2.02</v>
      </c>
      <c r="T264" s="92">
        <v>2.2399999999999998</v>
      </c>
      <c r="U264" s="82">
        <v>2.21</v>
      </c>
      <c r="V264" s="82">
        <v>2.21</v>
      </c>
      <c r="W264" s="82">
        <v>2.2200000000000002</v>
      </c>
      <c r="X264" s="82">
        <v>2.21</v>
      </c>
      <c r="Y264" s="82">
        <v>2.2199999999999998</v>
      </c>
      <c r="Z264" s="82">
        <v>2.2000000000000002</v>
      </c>
      <c r="AA264" s="82">
        <v>2.19</v>
      </c>
      <c r="AB264" s="82">
        <v>2.19</v>
      </c>
      <c r="AC264" s="82">
        <v>2.15</v>
      </c>
      <c r="AD264" s="82">
        <v>2.1599999999999997</v>
      </c>
      <c r="AE264" s="82">
        <v>2.2000000000000002</v>
      </c>
      <c r="AF264" s="82">
        <v>2.15</v>
      </c>
      <c r="AG264" s="82">
        <v>2.1</v>
      </c>
      <c r="AH264" s="82">
        <v>2.11</v>
      </c>
      <c r="AI264" s="82">
        <v>2</v>
      </c>
      <c r="AJ264" s="82">
        <v>2.0099999999999998</v>
      </c>
      <c r="AK264" s="93">
        <v>2</v>
      </c>
    </row>
    <row r="265" spans="1:37" x14ac:dyDescent="0.25">
      <c r="A265" s="97">
        <v>2607</v>
      </c>
      <c r="B265" s="92">
        <v>2.23</v>
      </c>
      <c r="C265" s="82">
        <v>2.2199999999999998</v>
      </c>
      <c r="D265" s="82">
        <v>2.23</v>
      </c>
      <c r="E265" s="82">
        <v>2.21</v>
      </c>
      <c r="F265" s="82">
        <v>2.1999999999999997</v>
      </c>
      <c r="G265" s="82">
        <v>2.2000000000000002</v>
      </c>
      <c r="H265" s="82">
        <v>2.15</v>
      </c>
      <c r="I265" s="82">
        <v>2.16</v>
      </c>
      <c r="J265" s="82">
        <v>2.1800000000000002</v>
      </c>
      <c r="K265" s="82">
        <v>2.1399999999999997</v>
      </c>
      <c r="L265" s="82">
        <v>2.1399999999999997</v>
      </c>
      <c r="M265" s="82">
        <v>2.14</v>
      </c>
      <c r="N265" s="82">
        <v>2.06</v>
      </c>
      <c r="O265" s="82">
        <v>2.06</v>
      </c>
      <c r="P265" s="82">
        <v>2.0699999999999998</v>
      </c>
      <c r="Q265" s="82">
        <v>2.0099999999999998</v>
      </c>
      <c r="R265" s="82">
        <v>2.0099999999999998</v>
      </c>
      <c r="S265" s="93">
        <v>2.02</v>
      </c>
      <c r="T265" s="92">
        <v>2.2399999999999998</v>
      </c>
      <c r="U265" s="82">
        <v>2.21</v>
      </c>
      <c r="V265" s="82">
        <v>2.21</v>
      </c>
      <c r="W265" s="82">
        <v>2.2200000000000002</v>
      </c>
      <c r="X265" s="82">
        <v>2.21</v>
      </c>
      <c r="Y265" s="82">
        <v>2.2199999999999998</v>
      </c>
      <c r="Z265" s="82">
        <v>2.2000000000000002</v>
      </c>
      <c r="AA265" s="82">
        <v>2.19</v>
      </c>
      <c r="AB265" s="82">
        <v>2.19</v>
      </c>
      <c r="AC265" s="82">
        <v>2.15</v>
      </c>
      <c r="AD265" s="82">
        <v>2.1599999999999997</v>
      </c>
      <c r="AE265" s="82">
        <v>2.2000000000000002</v>
      </c>
      <c r="AF265" s="82">
        <v>2.15</v>
      </c>
      <c r="AG265" s="82">
        <v>2.1</v>
      </c>
      <c r="AH265" s="82">
        <v>2.11</v>
      </c>
      <c r="AI265" s="82">
        <v>2</v>
      </c>
      <c r="AJ265" s="82">
        <v>2.0099999999999998</v>
      </c>
      <c r="AK265" s="93">
        <v>2</v>
      </c>
    </row>
    <row r="266" spans="1:37" x14ac:dyDescent="0.25">
      <c r="A266" s="97">
        <v>2617</v>
      </c>
      <c r="B266" s="92">
        <v>2.23</v>
      </c>
      <c r="C266" s="82">
        <v>2.2199999999999998</v>
      </c>
      <c r="D266" s="82">
        <v>2.23</v>
      </c>
      <c r="E266" s="82">
        <v>2.21</v>
      </c>
      <c r="F266" s="82">
        <v>2.1999999999999997</v>
      </c>
      <c r="G266" s="82">
        <v>2.2000000000000002</v>
      </c>
      <c r="H266" s="82">
        <v>2.15</v>
      </c>
      <c r="I266" s="82">
        <v>2.16</v>
      </c>
      <c r="J266" s="82">
        <v>2.1800000000000002</v>
      </c>
      <c r="K266" s="82">
        <v>2.1399999999999997</v>
      </c>
      <c r="L266" s="82">
        <v>2.1399999999999997</v>
      </c>
      <c r="M266" s="82">
        <v>2.14</v>
      </c>
      <c r="N266" s="82">
        <v>2.06</v>
      </c>
      <c r="O266" s="82">
        <v>2.06</v>
      </c>
      <c r="P266" s="82">
        <v>2.0699999999999998</v>
      </c>
      <c r="Q266" s="82">
        <v>2.0099999999999998</v>
      </c>
      <c r="R266" s="82">
        <v>2.0099999999999998</v>
      </c>
      <c r="S266" s="93">
        <v>2.02</v>
      </c>
      <c r="T266" s="92">
        <v>2.2399999999999998</v>
      </c>
      <c r="U266" s="82">
        <v>2.21</v>
      </c>
      <c r="V266" s="82">
        <v>2.21</v>
      </c>
      <c r="W266" s="82">
        <v>2.2200000000000002</v>
      </c>
      <c r="X266" s="82">
        <v>2.21</v>
      </c>
      <c r="Y266" s="82">
        <v>2.2199999999999998</v>
      </c>
      <c r="Z266" s="82">
        <v>2.2000000000000002</v>
      </c>
      <c r="AA266" s="82">
        <v>2.19</v>
      </c>
      <c r="AB266" s="82">
        <v>2.19</v>
      </c>
      <c r="AC266" s="82">
        <v>2.15</v>
      </c>
      <c r="AD266" s="82">
        <v>2.1599999999999997</v>
      </c>
      <c r="AE266" s="82">
        <v>2.2000000000000002</v>
      </c>
      <c r="AF266" s="82">
        <v>2.15</v>
      </c>
      <c r="AG266" s="82">
        <v>2.1</v>
      </c>
      <c r="AH266" s="82">
        <v>2.11</v>
      </c>
      <c r="AI266" s="82">
        <v>2</v>
      </c>
      <c r="AJ266" s="82">
        <v>2.0099999999999998</v>
      </c>
      <c r="AK266" s="93">
        <v>2</v>
      </c>
    </row>
    <row r="267" spans="1:37" x14ac:dyDescent="0.25">
      <c r="A267" s="97">
        <v>2627</v>
      </c>
      <c r="B267" s="92">
        <v>2.23</v>
      </c>
      <c r="C267" s="82">
        <v>2.2199999999999998</v>
      </c>
      <c r="D267" s="82">
        <v>2.23</v>
      </c>
      <c r="E267" s="82">
        <v>2.21</v>
      </c>
      <c r="F267" s="82">
        <v>2.1999999999999997</v>
      </c>
      <c r="G267" s="82">
        <v>2.2000000000000002</v>
      </c>
      <c r="H267" s="82">
        <v>2.15</v>
      </c>
      <c r="I267" s="82">
        <v>2.16</v>
      </c>
      <c r="J267" s="82">
        <v>2.1800000000000002</v>
      </c>
      <c r="K267" s="82">
        <v>2.1399999999999997</v>
      </c>
      <c r="L267" s="82">
        <v>2.1399999999999997</v>
      </c>
      <c r="M267" s="82">
        <v>2.14</v>
      </c>
      <c r="N267" s="82">
        <v>2.06</v>
      </c>
      <c r="O267" s="82">
        <v>2.06</v>
      </c>
      <c r="P267" s="82">
        <v>2.0699999999999998</v>
      </c>
      <c r="Q267" s="82">
        <v>2.0099999999999998</v>
      </c>
      <c r="R267" s="82">
        <v>2.0099999999999998</v>
      </c>
      <c r="S267" s="93">
        <v>2.02</v>
      </c>
      <c r="T267" s="92">
        <v>2.2399999999999998</v>
      </c>
      <c r="U267" s="82">
        <v>2.21</v>
      </c>
      <c r="V267" s="82">
        <v>2.21</v>
      </c>
      <c r="W267" s="82">
        <v>2.2200000000000002</v>
      </c>
      <c r="X267" s="82">
        <v>2.21</v>
      </c>
      <c r="Y267" s="82">
        <v>2.2199999999999998</v>
      </c>
      <c r="Z267" s="82">
        <v>2.2000000000000002</v>
      </c>
      <c r="AA267" s="82">
        <v>2.19</v>
      </c>
      <c r="AB267" s="82">
        <v>2.19</v>
      </c>
      <c r="AC267" s="82">
        <v>2.15</v>
      </c>
      <c r="AD267" s="82">
        <v>2.1599999999999997</v>
      </c>
      <c r="AE267" s="82">
        <v>2.2000000000000002</v>
      </c>
      <c r="AF267" s="82">
        <v>2.15</v>
      </c>
      <c r="AG267" s="82">
        <v>2.0900000000000003</v>
      </c>
      <c r="AH267" s="82">
        <v>2.11</v>
      </c>
      <c r="AI267" s="82">
        <v>2</v>
      </c>
      <c r="AJ267" s="82">
        <v>2.0099999999999998</v>
      </c>
      <c r="AK267" s="93">
        <v>2</v>
      </c>
    </row>
    <row r="268" spans="1:37" x14ac:dyDescent="0.25">
      <c r="A268" s="97">
        <v>2637</v>
      </c>
      <c r="B268" s="92">
        <v>2.23</v>
      </c>
      <c r="C268" s="82">
        <v>2.2199999999999998</v>
      </c>
      <c r="D268" s="82">
        <v>2.23</v>
      </c>
      <c r="E268" s="82">
        <v>2.21</v>
      </c>
      <c r="F268" s="82">
        <v>2.1999999999999997</v>
      </c>
      <c r="G268" s="82">
        <v>2.2000000000000002</v>
      </c>
      <c r="H268" s="82">
        <v>2.15</v>
      </c>
      <c r="I268" s="82">
        <v>2.16</v>
      </c>
      <c r="J268" s="82">
        <v>2.1800000000000002</v>
      </c>
      <c r="K268" s="82">
        <v>2.1399999999999997</v>
      </c>
      <c r="L268" s="82">
        <v>2.1399999999999997</v>
      </c>
      <c r="M268" s="82">
        <v>2.14</v>
      </c>
      <c r="N268" s="82">
        <v>2.06</v>
      </c>
      <c r="O268" s="82">
        <v>2.06</v>
      </c>
      <c r="P268" s="82">
        <v>2.0699999999999998</v>
      </c>
      <c r="Q268" s="82">
        <v>2.0099999999999998</v>
      </c>
      <c r="R268" s="82">
        <v>2.0099999999999998</v>
      </c>
      <c r="S268" s="93">
        <v>2.02</v>
      </c>
      <c r="T268" s="92">
        <v>2.2399999999999998</v>
      </c>
      <c r="U268" s="82">
        <v>2.21</v>
      </c>
      <c r="V268" s="82">
        <v>2.21</v>
      </c>
      <c r="W268" s="82">
        <v>2.2200000000000002</v>
      </c>
      <c r="X268" s="82">
        <v>2.21</v>
      </c>
      <c r="Y268" s="82">
        <v>2.2199999999999998</v>
      </c>
      <c r="Z268" s="82">
        <v>2.2000000000000002</v>
      </c>
      <c r="AA268" s="82">
        <v>2.19</v>
      </c>
      <c r="AB268" s="82">
        <v>2.19</v>
      </c>
      <c r="AC268" s="82">
        <v>2.15</v>
      </c>
      <c r="AD268" s="82">
        <v>2.1599999999999997</v>
      </c>
      <c r="AE268" s="82">
        <v>2.2000000000000002</v>
      </c>
      <c r="AF268" s="82">
        <v>2.15</v>
      </c>
      <c r="AG268" s="82">
        <v>2.0900000000000003</v>
      </c>
      <c r="AH268" s="82">
        <v>2.11</v>
      </c>
      <c r="AI268" s="82">
        <v>2</v>
      </c>
      <c r="AJ268" s="82">
        <v>2.0099999999999998</v>
      </c>
      <c r="AK268" s="93">
        <v>2</v>
      </c>
    </row>
    <row r="269" spans="1:37" x14ac:dyDescent="0.25">
      <c r="A269" s="97">
        <v>2648</v>
      </c>
      <c r="B269" s="92">
        <v>2.23</v>
      </c>
      <c r="C269" s="82">
        <v>2.2199999999999998</v>
      </c>
      <c r="D269" s="82">
        <v>2.23</v>
      </c>
      <c r="E269" s="82">
        <v>2.21</v>
      </c>
      <c r="F269" s="82">
        <v>2.1999999999999997</v>
      </c>
      <c r="G269" s="82">
        <v>2.2000000000000002</v>
      </c>
      <c r="H269" s="82">
        <v>2.15</v>
      </c>
      <c r="I269" s="82">
        <v>2.16</v>
      </c>
      <c r="J269" s="82">
        <v>2.1800000000000002</v>
      </c>
      <c r="K269" s="82">
        <v>2.1399999999999997</v>
      </c>
      <c r="L269" s="82">
        <v>2.1399999999999997</v>
      </c>
      <c r="M269" s="82">
        <v>2.14</v>
      </c>
      <c r="N269" s="82">
        <v>2.06</v>
      </c>
      <c r="O269" s="82">
        <v>2.06</v>
      </c>
      <c r="P269" s="82">
        <v>2.0699999999999998</v>
      </c>
      <c r="Q269" s="82">
        <v>2.0099999999999998</v>
      </c>
      <c r="R269" s="82">
        <v>2.0099999999999998</v>
      </c>
      <c r="S269" s="93">
        <v>2.02</v>
      </c>
      <c r="T269" s="92">
        <v>2.2399999999999998</v>
      </c>
      <c r="U269" s="82">
        <v>2.21</v>
      </c>
      <c r="V269" s="82">
        <v>2.21</v>
      </c>
      <c r="W269" s="82">
        <v>2.2200000000000002</v>
      </c>
      <c r="X269" s="82">
        <v>2.21</v>
      </c>
      <c r="Y269" s="82">
        <v>2.2199999999999998</v>
      </c>
      <c r="Z269" s="82">
        <v>2.2000000000000002</v>
      </c>
      <c r="AA269" s="82">
        <v>2.19</v>
      </c>
      <c r="AB269" s="82">
        <v>2.19</v>
      </c>
      <c r="AC269" s="82">
        <v>2.15</v>
      </c>
      <c r="AD269" s="82">
        <v>2.1599999999999997</v>
      </c>
      <c r="AE269" s="82">
        <v>2.2000000000000002</v>
      </c>
      <c r="AF269" s="82">
        <v>2.15</v>
      </c>
      <c r="AG269" s="82">
        <v>2.0900000000000003</v>
      </c>
      <c r="AH269" s="82">
        <v>2.11</v>
      </c>
      <c r="AI269" s="82">
        <v>2</v>
      </c>
      <c r="AJ269" s="82">
        <v>2.0099999999999998</v>
      </c>
      <c r="AK269" s="93">
        <v>2</v>
      </c>
    </row>
    <row r="270" spans="1:37" x14ac:dyDescent="0.25">
      <c r="A270" s="97">
        <v>2658</v>
      </c>
      <c r="B270" s="92">
        <v>2.23</v>
      </c>
      <c r="C270" s="82">
        <v>2.2199999999999998</v>
      </c>
      <c r="D270" s="82">
        <v>2.23</v>
      </c>
      <c r="E270" s="82">
        <v>2.21</v>
      </c>
      <c r="F270" s="82">
        <v>2.1999999999999997</v>
      </c>
      <c r="G270" s="82">
        <v>2.2000000000000002</v>
      </c>
      <c r="H270" s="82">
        <v>2.15</v>
      </c>
      <c r="I270" s="82">
        <v>2.16</v>
      </c>
      <c r="J270" s="82">
        <v>2.1800000000000002</v>
      </c>
      <c r="K270" s="82">
        <v>2.1399999999999997</v>
      </c>
      <c r="L270" s="82">
        <v>2.1399999999999997</v>
      </c>
      <c r="M270" s="82">
        <v>2.14</v>
      </c>
      <c r="N270" s="82">
        <v>2.06</v>
      </c>
      <c r="O270" s="82">
        <v>2.06</v>
      </c>
      <c r="P270" s="82">
        <v>2.0699999999999998</v>
      </c>
      <c r="Q270" s="82">
        <v>2.0099999999999998</v>
      </c>
      <c r="R270" s="82">
        <v>2.0099999999999998</v>
      </c>
      <c r="S270" s="93">
        <v>2.02</v>
      </c>
      <c r="T270" s="92">
        <v>2.2399999999999998</v>
      </c>
      <c r="U270" s="82">
        <v>2.21</v>
      </c>
      <c r="V270" s="82">
        <v>2.21</v>
      </c>
      <c r="W270" s="82">
        <v>2.2200000000000002</v>
      </c>
      <c r="X270" s="82">
        <v>2.21</v>
      </c>
      <c r="Y270" s="82">
        <v>2.2199999999999998</v>
      </c>
      <c r="Z270" s="82">
        <v>2.2000000000000002</v>
      </c>
      <c r="AA270" s="82">
        <v>2.19</v>
      </c>
      <c r="AB270" s="82">
        <v>2.19</v>
      </c>
      <c r="AC270" s="82">
        <v>2.15</v>
      </c>
      <c r="AD270" s="82">
        <v>2.1599999999999997</v>
      </c>
      <c r="AE270" s="82">
        <v>2.2000000000000002</v>
      </c>
      <c r="AF270" s="82">
        <v>2.15</v>
      </c>
      <c r="AG270" s="82">
        <v>2.0900000000000003</v>
      </c>
      <c r="AH270" s="82">
        <v>2.11</v>
      </c>
      <c r="AI270" s="82">
        <v>2</v>
      </c>
      <c r="AJ270" s="82">
        <v>2.0099999999999998</v>
      </c>
      <c r="AK270" s="93">
        <v>2</v>
      </c>
    </row>
    <row r="271" spans="1:37" x14ac:dyDescent="0.25">
      <c r="A271" s="97">
        <v>2668</v>
      </c>
      <c r="B271" s="92">
        <v>2.23</v>
      </c>
      <c r="C271" s="82">
        <v>2.2199999999999998</v>
      </c>
      <c r="D271" s="82">
        <v>2.23</v>
      </c>
      <c r="E271" s="82">
        <v>2.21</v>
      </c>
      <c r="F271" s="82">
        <v>2.1999999999999997</v>
      </c>
      <c r="G271" s="82">
        <v>2.2000000000000002</v>
      </c>
      <c r="H271" s="82">
        <v>2.15</v>
      </c>
      <c r="I271" s="82">
        <v>2.16</v>
      </c>
      <c r="J271" s="82">
        <v>2.1800000000000002</v>
      </c>
      <c r="K271" s="82">
        <v>2.1399999999999997</v>
      </c>
      <c r="L271" s="82">
        <v>2.1399999999999997</v>
      </c>
      <c r="M271" s="82">
        <v>2.14</v>
      </c>
      <c r="N271" s="82">
        <v>2.06</v>
      </c>
      <c r="O271" s="82">
        <v>2.06</v>
      </c>
      <c r="P271" s="82">
        <v>2.0699999999999998</v>
      </c>
      <c r="Q271" s="82">
        <v>2.0099999999999998</v>
      </c>
      <c r="R271" s="82">
        <v>2.0099999999999998</v>
      </c>
      <c r="S271" s="93">
        <v>2.02</v>
      </c>
      <c r="T271" s="92">
        <v>2.2399999999999998</v>
      </c>
      <c r="U271" s="82">
        <v>2.21</v>
      </c>
      <c r="V271" s="82">
        <v>2.21</v>
      </c>
      <c r="W271" s="82">
        <v>2.2200000000000002</v>
      </c>
      <c r="X271" s="82">
        <v>2.21</v>
      </c>
      <c r="Y271" s="82">
        <v>2.2199999999999998</v>
      </c>
      <c r="Z271" s="82">
        <v>2.2000000000000002</v>
      </c>
      <c r="AA271" s="82">
        <v>2.19</v>
      </c>
      <c r="AB271" s="82">
        <v>2.19</v>
      </c>
      <c r="AC271" s="82">
        <v>2.15</v>
      </c>
      <c r="AD271" s="82">
        <v>2.1599999999999997</v>
      </c>
      <c r="AE271" s="82">
        <v>2.2000000000000002</v>
      </c>
      <c r="AF271" s="82">
        <v>2.15</v>
      </c>
      <c r="AG271" s="82">
        <v>2.0900000000000003</v>
      </c>
      <c r="AH271" s="82">
        <v>2.11</v>
      </c>
      <c r="AI271" s="82">
        <v>2</v>
      </c>
      <c r="AJ271" s="82">
        <v>2.0099999999999998</v>
      </c>
      <c r="AK271" s="93">
        <v>1.99</v>
      </c>
    </row>
    <row r="272" spans="1:37" x14ac:dyDescent="0.25">
      <c r="A272" s="97">
        <v>2678</v>
      </c>
      <c r="B272" s="92">
        <v>2.23</v>
      </c>
      <c r="C272" s="82">
        <v>2.2199999999999998</v>
      </c>
      <c r="D272" s="82">
        <v>2.23</v>
      </c>
      <c r="E272" s="82">
        <v>2.21</v>
      </c>
      <c r="F272" s="82">
        <v>2.1999999999999997</v>
      </c>
      <c r="G272" s="82">
        <v>2.2000000000000002</v>
      </c>
      <c r="H272" s="82">
        <v>2.15</v>
      </c>
      <c r="I272" s="82">
        <v>2.16</v>
      </c>
      <c r="J272" s="82">
        <v>2.1800000000000002</v>
      </c>
      <c r="K272" s="82">
        <v>2.1399999999999997</v>
      </c>
      <c r="L272" s="82">
        <v>2.1399999999999997</v>
      </c>
      <c r="M272" s="82">
        <v>2.14</v>
      </c>
      <c r="N272" s="82">
        <v>2.06</v>
      </c>
      <c r="O272" s="82">
        <v>2.06</v>
      </c>
      <c r="P272" s="82">
        <v>2.06</v>
      </c>
      <c r="Q272" s="82">
        <v>2.0099999999999998</v>
      </c>
      <c r="R272" s="82">
        <v>2.0099999999999998</v>
      </c>
      <c r="S272" s="93">
        <v>2.02</v>
      </c>
      <c r="T272" s="92">
        <v>2.2399999999999998</v>
      </c>
      <c r="U272" s="82">
        <v>2.21</v>
      </c>
      <c r="V272" s="82">
        <v>2.21</v>
      </c>
      <c r="W272" s="82">
        <v>2.2200000000000002</v>
      </c>
      <c r="X272" s="82">
        <v>2.21</v>
      </c>
      <c r="Y272" s="82">
        <v>2.2199999999999998</v>
      </c>
      <c r="Z272" s="82">
        <v>2.2000000000000002</v>
      </c>
      <c r="AA272" s="82">
        <v>2.19</v>
      </c>
      <c r="AB272" s="82">
        <v>2.19</v>
      </c>
      <c r="AC272" s="82">
        <v>2.15</v>
      </c>
      <c r="AD272" s="82">
        <v>2.1599999999999997</v>
      </c>
      <c r="AE272" s="82">
        <v>2.2000000000000002</v>
      </c>
      <c r="AF272" s="82">
        <v>2.15</v>
      </c>
      <c r="AG272" s="82">
        <v>2.0900000000000003</v>
      </c>
      <c r="AH272" s="82">
        <v>2.11</v>
      </c>
      <c r="AI272" s="82">
        <v>2</v>
      </c>
      <c r="AJ272" s="82">
        <v>2</v>
      </c>
      <c r="AK272" s="93">
        <v>1.99</v>
      </c>
    </row>
    <row r="273" spans="1:37" x14ac:dyDescent="0.25">
      <c r="A273" s="97">
        <v>2688</v>
      </c>
      <c r="B273" s="92">
        <v>2.23</v>
      </c>
      <c r="C273" s="82">
        <v>2.2199999999999998</v>
      </c>
      <c r="D273" s="82">
        <v>2.23</v>
      </c>
      <c r="E273" s="82">
        <v>2.21</v>
      </c>
      <c r="F273" s="82">
        <v>2.1999999999999997</v>
      </c>
      <c r="G273" s="82">
        <v>2.2000000000000002</v>
      </c>
      <c r="H273" s="82">
        <v>2.15</v>
      </c>
      <c r="I273" s="82">
        <v>2.16</v>
      </c>
      <c r="J273" s="82">
        <v>2.1800000000000002</v>
      </c>
      <c r="K273" s="82">
        <v>2.1399999999999997</v>
      </c>
      <c r="L273" s="82">
        <v>2.1399999999999997</v>
      </c>
      <c r="M273" s="82">
        <v>2.14</v>
      </c>
      <c r="N273" s="82">
        <v>2.06</v>
      </c>
      <c r="O273" s="82">
        <v>2.06</v>
      </c>
      <c r="P273" s="82">
        <v>2.06</v>
      </c>
      <c r="Q273" s="82">
        <v>2</v>
      </c>
      <c r="R273" s="82">
        <v>2.0099999999999998</v>
      </c>
      <c r="S273" s="93">
        <v>2.02</v>
      </c>
      <c r="T273" s="92">
        <v>2.2399999999999998</v>
      </c>
      <c r="U273" s="82">
        <v>2.21</v>
      </c>
      <c r="V273" s="82">
        <v>2.21</v>
      </c>
      <c r="W273" s="82">
        <v>2.2200000000000002</v>
      </c>
      <c r="X273" s="82">
        <v>2.21</v>
      </c>
      <c r="Y273" s="82">
        <v>2.2199999999999998</v>
      </c>
      <c r="Z273" s="82">
        <v>2.2000000000000002</v>
      </c>
      <c r="AA273" s="82">
        <v>2.19</v>
      </c>
      <c r="AB273" s="82">
        <v>2.19</v>
      </c>
      <c r="AC273" s="82">
        <v>2.15</v>
      </c>
      <c r="AD273" s="82">
        <v>2.1599999999999997</v>
      </c>
      <c r="AE273" s="82">
        <v>2.2000000000000002</v>
      </c>
      <c r="AF273" s="82">
        <v>2.14</v>
      </c>
      <c r="AG273" s="82">
        <v>2.0900000000000003</v>
      </c>
      <c r="AH273" s="82">
        <v>2.11</v>
      </c>
      <c r="AI273" s="82">
        <v>1.99</v>
      </c>
      <c r="AJ273" s="82">
        <v>2</v>
      </c>
      <c r="AK273" s="93">
        <v>1.99</v>
      </c>
    </row>
    <row r="274" spans="1:37" x14ac:dyDescent="0.25">
      <c r="A274" s="97">
        <v>2698</v>
      </c>
      <c r="B274" s="92">
        <v>2.23</v>
      </c>
      <c r="C274" s="82">
        <v>2.2199999999999998</v>
      </c>
      <c r="D274" s="82">
        <v>2.23</v>
      </c>
      <c r="E274" s="82">
        <v>2.21</v>
      </c>
      <c r="F274" s="82">
        <v>2.1999999999999997</v>
      </c>
      <c r="G274" s="82">
        <v>2.2000000000000002</v>
      </c>
      <c r="H274" s="82">
        <v>2.15</v>
      </c>
      <c r="I274" s="82">
        <v>2.16</v>
      </c>
      <c r="J274" s="82">
        <v>2.1800000000000002</v>
      </c>
      <c r="K274" s="82">
        <v>2.1399999999999997</v>
      </c>
      <c r="L274" s="82">
        <v>2.1399999999999997</v>
      </c>
      <c r="M274" s="82">
        <v>2.14</v>
      </c>
      <c r="N274" s="82">
        <v>2.06</v>
      </c>
      <c r="O274" s="82">
        <v>2.06</v>
      </c>
      <c r="P274" s="82">
        <v>2.06</v>
      </c>
      <c r="Q274" s="82">
        <v>2</v>
      </c>
      <c r="R274" s="82">
        <v>2.0099999999999998</v>
      </c>
      <c r="S274" s="93">
        <v>2.02</v>
      </c>
      <c r="T274" s="92">
        <v>2.2399999999999998</v>
      </c>
      <c r="U274" s="82">
        <v>2.21</v>
      </c>
      <c r="V274" s="82">
        <v>2.21</v>
      </c>
      <c r="W274" s="82">
        <v>2.2200000000000002</v>
      </c>
      <c r="X274" s="82">
        <v>2.21</v>
      </c>
      <c r="Y274" s="82">
        <v>2.2199999999999998</v>
      </c>
      <c r="Z274" s="82">
        <v>2.2000000000000002</v>
      </c>
      <c r="AA274" s="82">
        <v>2.19</v>
      </c>
      <c r="AB274" s="82">
        <v>2.19</v>
      </c>
      <c r="AC274" s="82">
        <v>2.15</v>
      </c>
      <c r="AD274" s="82">
        <v>2.1599999999999997</v>
      </c>
      <c r="AE274" s="82">
        <v>2.2000000000000002</v>
      </c>
      <c r="AF274" s="82">
        <v>2.14</v>
      </c>
      <c r="AG274" s="82">
        <v>2.0900000000000003</v>
      </c>
      <c r="AH274" s="82">
        <v>2.11</v>
      </c>
      <c r="AI274" s="82">
        <v>1.99</v>
      </c>
      <c r="AJ274" s="82">
        <v>2</v>
      </c>
      <c r="AK274" s="93">
        <v>1.99</v>
      </c>
    </row>
    <row r="275" spans="1:37" x14ac:dyDescent="0.25">
      <c r="A275" s="97">
        <v>2708</v>
      </c>
      <c r="B275" s="92">
        <v>2.23</v>
      </c>
      <c r="C275" s="82">
        <v>2.2199999999999998</v>
      </c>
      <c r="D275" s="82">
        <v>2.23</v>
      </c>
      <c r="E275" s="82">
        <v>2.21</v>
      </c>
      <c r="F275" s="82">
        <v>2.1999999999999997</v>
      </c>
      <c r="G275" s="82">
        <v>2.2000000000000002</v>
      </c>
      <c r="H275" s="82">
        <v>2.15</v>
      </c>
      <c r="I275" s="82">
        <v>2.16</v>
      </c>
      <c r="J275" s="82">
        <v>2.1800000000000002</v>
      </c>
      <c r="K275" s="82">
        <v>2.13</v>
      </c>
      <c r="L275" s="82">
        <v>2.1399999999999997</v>
      </c>
      <c r="M275" s="82">
        <v>2.14</v>
      </c>
      <c r="N275" s="82">
        <v>2.06</v>
      </c>
      <c r="O275" s="82">
        <v>2.06</v>
      </c>
      <c r="P275" s="82">
        <v>2.06</v>
      </c>
      <c r="Q275" s="82">
        <v>2</v>
      </c>
      <c r="R275" s="82">
        <v>2.0099999999999998</v>
      </c>
      <c r="S275" s="93">
        <v>2.02</v>
      </c>
      <c r="T275" s="92">
        <v>2.2399999999999998</v>
      </c>
      <c r="U275" s="82">
        <v>2.21</v>
      </c>
      <c r="V275" s="82">
        <v>2.21</v>
      </c>
      <c r="W275" s="82">
        <v>2.2200000000000002</v>
      </c>
      <c r="X275" s="82">
        <v>2.21</v>
      </c>
      <c r="Y275" s="82">
        <v>2.2199999999999998</v>
      </c>
      <c r="Z275" s="82">
        <v>2.2000000000000002</v>
      </c>
      <c r="AA275" s="82">
        <v>2.19</v>
      </c>
      <c r="AB275" s="82">
        <v>2.19</v>
      </c>
      <c r="AC275" s="82">
        <v>2.15</v>
      </c>
      <c r="AD275" s="82">
        <v>2.1599999999999997</v>
      </c>
      <c r="AE275" s="82">
        <v>2.2000000000000002</v>
      </c>
      <c r="AF275" s="82">
        <v>2.14</v>
      </c>
      <c r="AG275" s="82">
        <v>2.0900000000000003</v>
      </c>
      <c r="AH275" s="82">
        <v>2.11</v>
      </c>
      <c r="AI275" s="82">
        <v>1.99</v>
      </c>
      <c r="AJ275" s="82">
        <v>2</v>
      </c>
      <c r="AK275" s="93">
        <v>1.99</v>
      </c>
    </row>
    <row r="276" spans="1:37" x14ac:dyDescent="0.25">
      <c r="A276" s="97">
        <v>2719</v>
      </c>
      <c r="B276" s="92">
        <v>2.23</v>
      </c>
      <c r="C276" s="82">
        <v>2.2199999999999998</v>
      </c>
      <c r="D276" s="82">
        <v>2.23</v>
      </c>
      <c r="E276" s="82">
        <v>2.21</v>
      </c>
      <c r="F276" s="82">
        <v>2.1999999999999997</v>
      </c>
      <c r="G276" s="82">
        <v>2.2000000000000002</v>
      </c>
      <c r="H276" s="82">
        <v>2.15</v>
      </c>
      <c r="I276" s="82">
        <v>2.1500000000000004</v>
      </c>
      <c r="J276" s="82">
        <v>2.1800000000000002</v>
      </c>
      <c r="K276" s="82">
        <v>2.13</v>
      </c>
      <c r="L276" s="82">
        <v>2.1399999999999997</v>
      </c>
      <c r="M276" s="82">
        <v>2.14</v>
      </c>
      <c r="N276" s="82">
        <v>2.06</v>
      </c>
      <c r="O276" s="82">
        <v>2.06</v>
      </c>
      <c r="P276" s="82">
        <v>2.06</v>
      </c>
      <c r="Q276" s="82">
        <v>2</v>
      </c>
      <c r="R276" s="82">
        <v>2.0099999999999998</v>
      </c>
      <c r="S276" s="93">
        <v>2.02</v>
      </c>
      <c r="T276" s="92">
        <v>2.2399999999999998</v>
      </c>
      <c r="U276" s="82">
        <v>2.21</v>
      </c>
      <c r="V276" s="82">
        <v>2.21</v>
      </c>
      <c r="W276" s="82">
        <v>2.2200000000000002</v>
      </c>
      <c r="X276" s="82">
        <v>2.21</v>
      </c>
      <c r="Y276" s="82">
        <v>2.2199999999999998</v>
      </c>
      <c r="Z276" s="82">
        <v>2.2000000000000002</v>
      </c>
      <c r="AA276" s="82">
        <v>2.19</v>
      </c>
      <c r="AB276" s="82">
        <v>2.19</v>
      </c>
      <c r="AC276" s="82">
        <v>2.15</v>
      </c>
      <c r="AD276" s="82">
        <v>2.1599999999999997</v>
      </c>
      <c r="AE276" s="82">
        <v>2.2000000000000002</v>
      </c>
      <c r="AF276" s="82">
        <v>2.14</v>
      </c>
      <c r="AG276" s="82">
        <v>2.0900000000000003</v>
      </c>
      <c r="AH276" s="82">
        <v>2.11</v>
      </c>
      <c r="AI276" s="82">
        <v>1.99</v>
      </c>
      <c r="AJ276" s="82">
        <v>2</v>
      </c>
      <c r="AK276" s="93">
        <v>1.99</v>
      </c>
    </row>
    <row r="277" spans="1:37" x14ac:dyDescent="0.25">
      <c r="A277" s="97">
        <v>2729</v>
      </c>
      <c r="B277" s="92">
        <v>2.23</v>
      </c>
      <c r="C277" s="82">
        <v>2.2199999999999998</v>
      </c>
      <c r="D277" s="82">
        <v>2.23</v>
      </c>
      <c r="E277" s="82">
        <v>2.21</v>
      </c>
      <c r="F277" s="82">
        <v>2.1999999999999997</v>
      </c>
      <c r="G277" s="82">
        <v>2.2000000000000002</v>
      </c>
      <c r="H277" s="82">
        <v>2.15</v>
      </c>
      <c r="I277" s="82">
        <v>2.1500000000000004</v>
      </c>
      <c r="J277" s="82">
        <v>2.1800000000000002</v>
      </c>
      <c r="K277" s="82">
        <v>2.13</v>
      </c>
      <c r="L277" s="82">
        <v>2.1399999999999997</v>
      </c>
      <c r="M277" s="82">
        <v>2.14</v>
      </c>
      <c r="N277" s="82">
        <v>2.06</v>
      </c>
      <c r="O277" s="82">
        <v>2.06</v>
      </c>
      <c r="P277" s="82">
        <v>2.06</v>
      </c>
      <c r="Q277" s="82">
        <v>2</v>
      </c>
      <c r="R277" s="82">
        <v>2.0099999999999998</v>
      </c>
      <c r="S277" s="93">
        <v>2.02</v>
      </c>
      <c r="T277" s="92">
        <v>2.2399999999999998</v>
      </c>
      <c r="U277" s="82">
        <v>2.21</v>
      </c>
      <c r="V277" s="82">
        <v>2.21</v>
      </c>
      <c r="W277" s="82">
        <v>2.2200000000000002</v>
      </c>
      <c r="X277" s="82">
        <v>2.21</v>
      </c>
      <c r="Y277" s="82">
        <v>2.2199999999999998</v>
      </c>
      <c r="Z277" s="82">
        <v>2.2000000000000002</v>
      </c>
      <c r="AA277" s="82">
        <v>2.19</v>
      </c>
      <c r="AB277" s="82">
        <v>2.19</v>
      </c>
      <c r="AC277" s="82">
        <v>2.15</v>
      </c>
      <c r="AD277" s="82">
        <v>2.1599999999999997</v>
      </c>
      <c r="AE277" s="82">
        <v>2.2000000000000002</v>
      </c>
      <c r="AF277" s="82">
        <v>2.14</v>
      </c>
      <c r="AG277" s="82">
        <v>2.0900000000000003</v>
      </c>
      <c r="AH277" s="82">
        <v>2.11</v>
      </c>
      <c r="AI277" s="82">
        <v>1.99</v>
      </c>
      <c r="AJ277" s="82">
        <v>2</v>
      </c>
      <c r="AK277" s="93">
        <v>1.99</v>
      </c>
    </row>
    <row r="278" spans="1:37" x14ac:dyDescent="0.25">
      <c r="A278" s="97">
        <v>2739</v>
      </c>
      <c r="B278" s="92">
        <v>2.23</v>
      </c>
      <c r="C278" s="82">
        <v>2.2199999999999998</v>
      </c>
      <c r="D278" s="82">
        <v>2.23</v>
      </c>
      <c r="E278" s="82">
        <v>2.21</v>
      </c>
      <c r="F278" s="82">
        <v>2.1999999999999997</v>
      </c>
      <c r="G278" s="82">
        <v>2.2000000000000002</v>
      </c>
      <c r="H278" s="82">
        <v>2.15</v>
      </c>
      <c r="I278" s="82">
        <v>2.1500000000000004</v>
      </c>
      <c r="J278" s="82">
        <v>2.1800000000000002</v>
      </c>
      <c r="K278" s="82">
        <v>2.13</v>
      </c>
      <c r="L278" s="82">
        <v>2.1399999999999997</v>
      </c>
      <c r="M278" s="82">
        <v>2.14</v>
      </c>
      <c r="N278" s="82">
        <v>2.06</v>
      </c>
      <c r="O278" s="82">
        <v>2.06</v>
      </c>
      <c r="P278" s="82">
        <v>2.06</v>
      </c>
      <c r="Q278" s="82">
        <v>2</v>
      </c>
      <c r="R278" s="82">
        <v>2.0099999999999998</v>
      </c>
      <c r="S278" s="93">
        <v>2.02</v>
      </c>
      <c r="T278" s="92">
        <v>2.2399999999999998</v>
      </c>
      <c r="U278" s="82">
        <v>2.21</v>
      </c>
      <c r="V278" s="82">
        <v>2.21</v>
      </c>
      <c r="W278" s="82">
        <v>2.2200000000000002</v>
      </c>
      <c r="X278" s="82">
        <v>2.21</v>
      </c>
      <c r="Y278" s="82">
        <v>2.2199999999999998</v>
      </c>
      <c r="Z278" s="82">
        <v>2.2000000000000002</v>
      </c>
      <c r="AA278" s="82">
        <v>2.19</v>
      </c>
      <c r="AB278" s="82">
        <v>2.19</v>
      </c>
      <c r="AC278" s="82">
        <v>2.15</v>
      </c>
      <c r="AD278" s="82">
        <v>2.1599999999999997</v>
      </c>
      <c r="AE278" s="82">
        <v>2.2000000000000002</v>
      </c>
      <c r="AF278" s="82">
        <v>2.14</v>
      </c>
      <c r="AG278" s="82">
        <v>2.0900000000000003</v>
      </c>
      <c r="AH278" s="82">
        <v>2.11</v>
      </c>
      <c r="AI278" s="82">
        <v>1.99</v>
      </c>
      <c r="AJ278" s="82">
        <v>2</v>
      </c>
      <c r="AK278" s="93">
        <v>1.99</v>
      </c>
    </row>
    <row r="279" spans="1:37" x14ac:dyDescent="0.25">
      <c r="A279" s="97">
        <v>2749</v>
      </c>
      <c r="B279" s="92">
        <v>2.23</v>
      </c>
      <c r="C279" s="82">
        <v>2.2199999999999998</v>
      </c>
      <c r="D279" s="82">
        <v>2.23</v>
      </c>
      <c r="E279" s="82">
        <v>2.21</v>
      </c>
      <c r="F279" s="82">
        <v>2.1999999999999997</v>
      </c>
      <c r="G279" s="82">
        <v>2.2000000000000002</v>
      </c>
      <c r="H279" s="82">
        <v>2.15</v>
      </c>
      <c r="I279" s="82">
        <v>2.1500000000000004</v>
      </c>
      <c r="J279" s="82">
        <v>2.1800000000000002</v>
      </c>
      <c r="K279" s="82">
        <v>2.13</v>
      </c>
      <c r="L279" s="82">
        <v>2.1399999999999997</v>
      </c>
      <c r="M279" s="82">
        <v>2.14</v>
      </c>
      <c r="N279" s="82">
        <v>2.06</v>
      </c>
      <c r="O279" s="82">
        <v>2.06</v>
      </c>
      <c r="P279" s="82">
        <v>2.06</v>
      </c>
      <c r="Q279" s="82">
        <v>2</v>
      </c>
      <c r="R279" s="82">
        <v>2.0099999999999998</v>
      </c>
      <c r="S279" s="93">
        <v>2.02</v>
      </c>
      <c r="T279" s="92">
        <v>2.2399999999999998</v>
      </c>
      <c r="U279" s="82">
        <v>2.21</v>
      </c>
      <c r="V279" s="82">
        <v>2.21</v>
      </c>
      <c r="W279" s="82">
        <v>2.2200000000000002</v>
      </c>
      <c r="X279" s="82">
        <v>2.21</v>
      </c>
      <c r="Y279" s="82">
        <v>2.2199999999999998</v>
      </c>
      <c r="Z279" s="82">
        <v>2.2000000000000002</v>
      </c>
      <c r="AA279" s="82">
        <v>2.19</v>
      </c>
      <c r="AB279" s="82">
        <v>2.19</v>
      </c>
      <c r="AC279" s="82">
        <v>2.14</v>
      </c>
      <c r="AD279" s="82">
        <v>2.1599999999999997</v>
      </c>
      <c r="AE279" s="82">
        <v>2.2000000000000002</v>
      </c>
      <c r="AF279" s="82">
        <v>2.14</v>
      </c>
      <c r="AG279" s="82">
        <v>2.0900000000000003</v>
      </c>
      <c r="AH279" s="82">
        <v>2.11</v>
      </c>
      <c r="AI279" s="82">
        <v>1.99</v>
      </c>
      <c r="AJ279" s="82">
        <v>2</v>
      </c>
      <c r="AK279" s="93">
        <v>1.99</v>
      </c>
    </row>
    <row r="280" spans="1:37" x14ac:dyDescent="0.25">
      <c r="A280" s="97">
        <v>2759</v>
      </c>
      <c r="B280" s="92">
        <v>2.23</v>
      </c>
      <c r="C280" s="82">
        <v>2.2199999999999998</v>
      </c>
      <c r="D280" s="82">
        <v>2.23</v>
      </c>
      <c r="E280" s="82">
        <v>2.21</v>
      </c>
      <c r="F280" s="82">
        <v>2.1999999999999997</v>
      </c>
      <c r="G280" s="82">
        <v>2.2000000000000002</v>
      </c>
      <c r="H280" s="82">
        <v>2.15</v>
      </c>
      <c r="I280" s="82">
        <v>2.1500000000000004</v>
      </c>
      <c r="J280" s="82">
        <v>2.1800000000000002</v>
      </c>
      <c r="K280" s="82">
        <v>2.13</v>
      </c>
      <c r="L280" s="82">
        <v>2.1399999999999997</v>
      </c>
      <c r="M280" s="82">
        <v>2.14</v>
      </c>
      <c r="N280" s="82">
        <v>2.06</v>
      </c>
      <c r="O280" s="82">
        <v>2.06</v>
      </c>
      <c r="P280" s="82">
        <v>2.06</v>
      </c>
      <c r="Q280" s="82">
        <v>2</v>
      </c>
      <c r="R280" s="82">
        <v>2.0099999999999998</v>
      </c>
      <c r="S280" s="93">
        <v>2.02</v>
      </c>
      <c r="T280" s="92">
        <v>2.2399999999999998</v>
      </c>
      <c r="U280" s="82">
        <v>2.21</v>
      </c>
      <c r="V280" s="82">
        <v>2.21</v>
      </c>
      <c r="W280" s="82">
        <v>2.2200000000000002</v>
      </c>
      <c r="X280" s="82">
        <v>2.21</v>
      </c>
      <c r="Y280" s="82">
        <v>2.2199999999999998</v>
      </c>
      <c r="Z280" s="82">
        <v>2.2000000000000002</v>
      </c>
      <c r="AA280" s="82">
        <v>2.19</v>
      </c>
      <c r="AB280" s="82">
        <v>2.19</v>
      </c>
      <c r="AC280" s="82">
        <v>2.14</v>
      </c>
      <c r="AD280" s="82">
        <v>2.1599999999999997</v>
      </c>
      <c r="AE280" s="82">
        <v>2.2000000000000002</v>
      </c>
      <c r="AF280" s="82">
        <v>2.14</v>
      </c>
      <c r="AG280" s="82">
        <v>2.0900000000000003</v>
      </c>
      <c r="AH280" s="82">
        <v>2.0999999999999996</v>
      </c>
      <c r="AI280" s="82">
        <v>1.99</v>
      </c>
      <c r="AJ280" s="82">
        <v>2</v>
      </c>
      <c r="AK280" s="93">
        <v>1.99</v>
      </c>
    </row>
    <row r="281" spans="1:37" x14ac:dyDescent="0.25">
      <c r="A281" s="97">
        <v>2769</v>
      </c>
      <c r="B281" s="92">
        <v>2.23</v>
      </c>
      <c r="C281" s="82">
        <v>2.2199999999999998</v>
      </c>
      <c r="D281" s="82">
        <v>2.23</v>
      </c>
      <c r="E281" s="82">
        <v>2.21</v>
      </c>
      <c r="F281" s="82">
        <v>2.1999999999999997</v>
      </c>
      <c r="G281" s="82">
        <v>2.2000000000000002</v>
      </c>
      <c r="H281" s="82">
        <v>2.15</v>
      </c>
      <c r="I281" s="82">
        <v>2.1500000000000004</v>
      </c>
      <c r="J281" s="82">
        <v>2.1800000000000002</v>
      </c>
      <c r="K281" s="82">
        <v>2.13</v>
      </c>
      <c r="L281" s="82">
        <v>2.1399999999999997</v>
      </c>
      <c r="M281" s="82">
        <v>2.14</v>
      </c>
      <c r="N281" s="82">
        <v>2.06</v>
      </c>
      <c r="O281" s="82">
        <v>2.06</v>
      </c>
      <c r="P281" s="82">
        <v>2.06</v>
      </c>
      <c r="Q281" s="82">
        <v>2</v>
      </c>
      <c r="R281" s="82">
        <v>2.0099999999999998</v>
      </c>
      <c r="S281" s="93">
        <v>2.02</v>
      </c>
      <c r="T281" s="92">
        <v>2.2399999999999998</v>
      </c>
      <c r="U281" s="82">
        <v>2.21</v>
      </c>
      <c r="V281" s="82">
        <v>2.21</v>
      </c>
      <c r="W281" s="82">
        <v>2.2200000000000002</v>
      </c>
      <c r="X281" s="82">
        <v>2.21</v>
      </c>
      <c r="Y281" s="82">
        <v>2.2199999999999998</v>
      </c>
      <c r="Z281" s="82">
        <v>2.2000000000000002</v>
      </c>
      <c r="AA281" s="82">
        <v>2.19</v>
      </c>
      <c r="AB281" s="82">
        <v>2.19</v>
      </c>
      <c r="AC281" s="82">
        <v>2.14</v>
      </c>
      <c r="AD281" s="82">
        <v>2.1599999999999997</v>
      </c>
      <c r="AE281" s="82">
        <v>2.2000000000000002</v>
      </c>
      <c r="AF281" s="82">
        <v>2.14</v>
      </c>
      <c r="AG281" s="82">
        <v>2.0900000000000003</v>
      </c>
      <c r="AH281" s="82">
        <v>2.0999999999999996</v>
      </c>
      <c r="AI281" s="82">
        <v>1.99</v>
      </c>
      <c r="AJ281" s="82">
        <v>2</v>
      </c>
      <c r="AK281" s="93">
        <v>1.99</v>
      </c>
    </row>
    <row r="282" spans="1:37" x14ac:dyDescent="0.25">
      <c r="A282" s="97">
        <v>2780</v>
      </c>
      <c r="B282" s="92">
        <v>2.23</v>
      </c>
      <c r="C282" s="82">
        <v>2.2199999999999998</v>
      </c>
      <c r="D282" s="82">
        <v>2.23</v>
      </c>
      <c r="E282" s="82">
        <v>2.21</v>
      </c>
      <c r="F282" s="82">
        <v>2.1999999999999997</v>
      </c>
      <c r="G282" s="82">
        <v>2.2000000000000002</v>
      </c>
      <c r="H282" s="82">
        <v>2.15</v>
      </c>
      <c r="I282" s="82">
        <v>2.1500000000000004</v>
      </c>
      <c r="J282" s="82">
        <v>2.1800000000000002</v>
      </c>
      <c r="K282" s="82">
        <v>2.13</v>
      </c>
      <c r="L282" s="82">
        <v>2.1399999999999997</v>
      </c>
      <c r="M282" s="82">
        <v>2.14</v>
      </c>
      <c r="N282" s="82">
        <v>2.0499999999999998</v>
      </c>
      <c r="O282" s="82">
        <v>2.06</v>
      </c>
      <c r="P282" s="82">
        <v>2.06</v>
      </c>
      <c r="Q282" s="82">
        <v>2</v>
      </c>
      <c r="R282" s="82">
        <v>2.0099999999999998</v>
      </c>
      <c r="S282" s="93">
        <v>2.02</v>
      </c>
      <c r="T282" s="92">
        <v>2.2399999999999998</v>
      </c>
      <c r="U282" s="82">
        <v>2.21</v>
      </c>
      <c r="V282" s="82">
        <v>2.21</v>
      </c>
      <c r="W282" s="82">
        <v>2.2200000000000002</v>
      </c>
      <c r="X282" s="82">
        <v>2.21</v>
      </c>
      <c r="Y282" s="82">
        <v>2.2199999999999998</v>
      </c>
      <c r="Z282" s="82">
        <v>2.2000000000000002</v>
      </c>
      <c r="AA282" s="82">
        <v>2.19</v>
      </c>
      <c r="AB282" s="82">
        <v>2.19</v>
      </c>
      <c r="AC282" s="82">
        <v>2.14</v>
      </c>
      <c r="AD282" s="82">
        <v>2.1599999999999997</v>
      </c>
      <c r="AE282" s="82">
        <v>2.2000000000000002</v>
      </c>
      <c r="AF282" s="82">
        <v>2.14</v>
      </c>
      <c r="AG282" s="82">
        <v>2.0900000000000003</v>
      </c>
      <c r="AH282" s="82">
        <v>2.0999999999999996</v>
      </c>
      <c r="AI282" s="82">
        <v>1.99</v>
      </c>
      <c r="AJ282" s="82">
        <v>2</v>
      </c>
      <c r="AK282" s="93">
        <v>1.99</v>
      </c>
    </row>
    <row r="283" spans="1:37" x14ac:dyDescent="0.25">
      <c r="A283" s="97">
        <v>2790</v>
      </c>
      <c r="B283" s="92">
        <v>2.23</v>
      </c>
      <c r="C283" s="82">
        <v>2.2199999999999998</v>
      </c>
      <c r="D283" s="82">
        <v>2.23</v>
      </c>
      <c r="E283" s="82">
        <v>2.1999999999999997</v>
      </c>
      <c r="F283" s="82">
        <v>2.1999999999999997</v>
      </c>
      <c r="G283" s="82">
        <v>2.2000000000000002</v>
      </c>
      <c r="H283" s="82">
        <v>2.15</v>
      </c>
      <c r="I283" s="82">
        <v>2.1500000000000004</v>
      </c>
      <c r="J283" s="82">
        <v>2.1800000000000002</v>
      </c>
      <c r="K283" s="82">
        <v>2.13</v>
      </c>
      <c r="L283" s="82">
        <v>2.1399999999999997</v>
      </c>
      <c r="M283" s="82">
        <v>2.14</v>
      </c>
      <c r="N283" s="82">
        <v>2.0499999999999998</v>
      </c>
      <c r="O283" s="82">
        <v>2.06</v>
      </c>
      <c r="P283" s="82">
        <v>2.06</v>
      </c>
      <c r="Q283" s="82">
        <v>2</v>
      </c>
      <c r="R283" s="82">
        <v>2.0099999999999998</v>
      </c>
      <c r="S283" s="93">
        <v>2.02</v>
      </c>
      <c r="T283" s="92">
        <v>2.2399999999999998</v>
      </c>
      <c r="U283" s="82">
        <v>2.21</v>
      </c>
      <c r="V283" s="82">
        <v>2.21</v>
      </c>
      <c r="W283" s="82">
        <v>2.2200000000000002</v>
      </c>
      <c r="X283" s="82">
        <v>2.21</v>
      </c>
      <c r="Y283" s="82">
        <v>2.2199999999999998</v>
      </c>
      <c r="Z283" s="82">
        <v>2.2000000000000002</v>
      </c>
      <c r="AA283" s="82">
        <v>2.19</v>
      </c>
      <c r="AB283" s="82">
        <v>2.19</v>
      </c>
      <c r="AC283" s="82">
        <v>2.14</v>
      </c>
      <c r="AD283" s="82">
        <v>2.1599999999999997</v>
      </c>
      <c r="AE283" s="82">
        <v>2.2000000000000002</v>
      </c>
      <c r="AF283" s="82">
        <v>2.14</v>
      </c>
      <c r="AG283" s="82">
        <v>2.0900000000000003</v>
      </c>
      <c r="AH283" s="82">
        <v>2.0999999999999996</v>
      </c>
      <c r="AI283" s="82">
        <v>1.99</v>
      </c>
      <c r="AJ283" s="82">
        <v>2</v>
      </c>
      <c r="AK283" s="93">
        <v>1.99</v>
      </c>
    </row>
    <row r="284" spans="1:37" x14ac:dyDescent="0.25">
      <c r="A284" s="97">
        <v>2800</v>
      </c>
      <c r="B284" s="92">
        <v>2.23</v>
      </c>
      <c r="C284" s="82">
        <v>2.2199999999999998</v>
      </c>
      <c r="D284" s="82">
        <v>2.23</v>
      </c>
      <c r="E284" s="82">
        <v>2.1999999999999997</v>
      </c>
      <c r="F284" s="82">
        <v>2.1999999999999997</v>
      </c>
      <c r="G284" s="82">
        <v>2.2000000000000002</v>
      </c>
      <c r="H284" s="82">
        <v>2.15</v>
      </c>
      <c r="I284" s="82">
        <v>2.1500000000000004</v>
      </c>
      <c r="J284" s="82">
        <v>2.1800000000000002</v>
      </c>
      <c r="K284" s="82">
        <v>2.13</v>
      </c>
      <c r="L284" s="82">
        <v>2.1399999999999997</v>
      </c>
      <c r="M284" s="82">
        <v>2.14</v>
      </c>
      <c r="N284" s="82">
        <v>2.0499999999999998</v>
      </c>
      <c r="O284" s="82">
        <v>2.06</v>
      </c>
      <c r="P284" s="82">
        <v>2.06</v>
      </c>
      <c r="Q284" s="82">
        <v>2</v>
      </c>
      <c r="R284" s="82">
        <v>2.0099999999999998</v>
      </c>
      <c r="S284" s="93">
        <v>2.02</v>
      </c>
      <c r="T284" s="92">
        <v>2.2399999999999998</v>
      </c>
      <c r="U284" s="82">
        <v>2.21</v>
      </c>
      <c r="V284" s="82">
        <v>2.21</v>
      </c>
      <c r="W284" s="82">
        <v>2.2200000000000002</v>
      </c>
      <c r="X284" s="82">
        <v>2.21</v>
      </c>
      <c r="Y284" s="82">
        <v>2.2199999999999998</v>
      </c>
      <c r="Z284" s="82">
        <v>2.2000000000000002</v>
      </c>
      <c r="AA284" s="82">
        <v>2.19</v>
      </c>
      <c r="AB284" s="82">
        <v>2.19</v>
      </c>
      <c r="AC284" s="82">
        <v>2.14</v>
      </c>
      <c r="AD284" s="82">
        <v>2.1599999999999997</v>
      </c>
      <c r="AE284" s="82">
        <v>2.2000000000000002</v>
      </c>
      <c r="AF284" s="82">
        <v>2.14</v>
      </c>
      <c r="AG284" s="82">
        <v>2.0900000000000003</v>
      </c>
      <c r="AH284" s="82">
        <v>2.0999999999999996</v>
      </c>
      <c r="AI284" s="82">
        <v>1.99</v>
      </c>
      <c r="AJ284" s="82">
        <v>2</v>
      </c>
      <c r="AK284" s="93">
        <v>1.99</v>
      </c>
    </row>
    <row r="285" spans="1:37" x14ac:dyDescent="0.25">
      <c r="A285" s="97">
        <v>2810</v>
      </c>
      <c r="B285" s="92">
        <v>2.23</v>
      </c>
      <c r="C285" s="82">
        <v>2.2199999999999998</v>
      </c>
      <c r="D285" s="82">
        <v>2.23</v>
      </c>
      <c r="E285" s="82">
        <v>2.1999999999999997</v>
      </c>
      <c r="F285" s="82">
        <v>2.1999999999999997</v>
      </c>
      <c r="G285" s="82">
        <v>2.2000000000000002</v>
      </c>
      <c r="H285" s="82">
        <v>2.15</v>
      </c>
      <c r="I285" s="82">
        <v>2.1500000000000004</v>
      </c>
      <c r="J285" s="82">
        <v>2.1800000000000002</v>
      </c>
      <c r="K285" s="82">
        <v>2.13</v>
      </c>
      <c r="L285" s="82">
        <v>2.1399999999999997</v>
      </c>
      <c r="M285" s="82">
        <v>2.14</v>
      </c>
      <c r="N285" s="82">
        <v>2.0499999999999998</v>
      </c>
      <c r="O285" s="82">
        <v>2.0499999999999998</v>
      </c>
      <c r="P285" s="82">
        <v>2.06</v>
      </c>
      <c r="Q285" s="82">
        <v>2</v>
      </c>
      <c r="R285" s="82">
        <v>2.0099999999999998</v>
      </c>
      <c r="S285" s="93">
        <v>2.02</v>
      </c>
      <c r="T285" s="92">
        <v>2.2399999999999998</v>
      </c>
      <c r="U285" s="82">
        <v>2.21</v>
      </c>
      <c r="V285" s="82">
        <v>2.21</v>
      </c>
      <c r="W285" s="82">
        <v>2.2200000000000002</v>
      </c>
      <c r="X285" s="82">
        <v>2.21</v>
      </c>
      <c r="Y285" s="82">
        <v>2.2199999999999998</v>
      </c>
      <c r="Z285" s="82">
        <v>2.2000000000000002</v>
      </c>
      <c r="AA285" s="82">
        <v>2.19</v>
      </c>
      <c r="AB285" s="82">
        <v>2.19</v>
      </c>
      <c r="AC285" s="82">
        <v>2.14</v>
      </c>
      <c r="AD285" s="82">
        <v>2.1599999999999997</v>
      </c>
      <c r="AE285" s="82">
        <v>2.2000000000000002</v>
      </c>
      <c r="AF285" s="82">
        <v>2.14</v>
      </c>
      <c r="AG285" s="82">
        <v>2.0900000000000003</v>
      </c>
      <c r="AH285" s="82">
        <v>2.0999999999999996</v>
      </c>
      <c r="AI285" s="82">
        <v>1.99</v>
      </c>
      <c r="AJ285" s="82">
        <v>1.99</v>
      </c>
      <c r="AK285" s="93">
        <v>1.98</v>
      </c>
    </row>
    <row r="286" spans="1:37" x14ac:dyDescent="0.25">
      <c r="A286" s="97">
        <v>2820</v>
      </c>
      <c r="B286" s="92">
        <v>2.23</v>
      </c>
      <c r="C286" s="82">
        <v>2.2199999999999998</v>
      </c>
      <c r="D286" s="82">
        <v>2.23</v>
      </c>
      <c r="E286" s="82">
        <v>2.1999999999999997</v>
      </c>
      <c r="F286" s="82">
        <v>2.1999999999999997</v>
      </c>
      <c r="G286" s="82">
        <v>2.2000000000000002</v>
      </c>
      <c r="H286" s="82">
        <v>2.15</v>
      </c>
      <c r="I286" s="82">
        <v>2.1500000000000004</v>
      </c>
      <c r="J286" s="82">
        <v>2.1800000000000002</v>
      </c>
      <c r="K286" s="82">
        <v>2.13</v>
      </c>
      <c r="L286" s="82">
        <v>2.1399999999999997</v>
      </c>
      <c r="M286" s="82">
        <v>2.14</v>
      </c>
      <c r="N286" s="82">
        <v>2.0499999999999998</v>
      </c>
      <c r="O286" s="82">
        <v>2.0499999999999998</v>
      </c>
      <c r="P286" s="82">
        <v>2.06</v>
      </c>
      <c r="Q286" s="82">
        <v>2</v>
      </c>
      <c r="R286" s="82">
        <v>2.0099999999999998</v>
      </c>
      <c r="S286" s="93">
        <v>2.0099999999999998</v>
      </c>
      <c r="T286" s="92">
        <v>2.2399999999999998</v>
      </c>
      <c r="U286" s="82">
        <v>2.21</v>
      </c>
      <c r="V286" s="82">
        <v>2.21</v>
      </c>
      <c r="W286" s="82">
        <v>2.2200000000000002</v>
      </c>
      <c r="X286" s="82">
        <v>2.21</v>
      </c>
      <c r="Y286" s="82">
        <v>2.2199999999999998</v>
      </c>
      <c r="Z286" s="82">
        <v>2.2000000000000002</v>
      </c>
      <c r="AA286" s="82">
        <v>2.19</v>
      </c>
      <c r="AB286" s="82">
        <v>2.19</v>
      </c>
      <c r="AC286" s="82">
        <v>2.14</v>
      </c>
      <c r="AD286" s="82">
        <v>2.1599999999999997</v>
      </c>
      <c r="AE286" s="82">
        <v>2.2000000000000002</v>
      </c>
      <c r="AF286" s="82">
        <v>2.14</v>
      </c>
      <c r="AG286" s="82">
        <v>2.0900000000000003</v>
      </c>
      <c r="AH286" s="82">
        <v>2.0999999999999996</v>
      </c>
      <c r="AI286" s="82">
        <v>1.98</v>
      </c>
      <c r="AJ286" s="82">
        <v>1.99</v>
      </c>
      <c r="AK286" s="93">
        <v>1.98</v>
      </c>
    </row>
    <row r="287" spans="1:37" x14ac:dyDescent="0.25">
      <c r="A287" s="97">
        <v>2830</v>
      </c>
      <c r="B287" s="92">
        <v>2.23</v>
      </c>
      <c r="C287" s="82">
        <v>2.2199999999999998</v>
      </c>
      <c r="D287" s="82">
        <v>2.23</v>
      </c>
      <c r="E287" s="82">
        <v>2.1999999999999997</v>
      </c>
      <c r="F287" s="82">
        <v>2.1999999999999997</v>
      </c>
      <c r="G287" s="82">
        <v>2.2000000000000002</v>
      </c>
      <c r="H287" s="82">
        <v>2.15</v>
      </c>
      <c r="I287" s="82">
        <v>2.1500000000000004</v>
      </c>
      <c r="J287" s="82">
        <v>2.1800000000000002</v>
      </c>
      <c r="K287" s="82">
        <v>2.13</v>
      </c>
      <c r="L287" s="82">
        <v>2.1399999999999997</v>
      </c>
      <c r="M287" s="82">
        <v>2.14</v>
      </c>
      <c r="N287" s="82">
        <v>2.0499999999999998</v>
      </c>
      <c r="O287" s="82">
        <v>2.0499999999999998</v>
      </c>
      <c r="P287" s="82">
        <v>2.06</v>
      </c>
      <c r="Q287" s="82">
        <v>2</v>
      </c>
      <c r="R287" s="82">
        <v>2.0099999999999998</v>
      </c>
      <c r="S287" s="93">
        <v>2.0099999999999998</v>
      </c>
      <c r="T287" s="92">
        <v>2.2399999999999998</v>
      </c>
      <c r="U287" s="82">
        <v>2.21</v>
      </c>
      <c r="V287" s="82">
        <v>2.21</v>
      </c>
      <c r="W287" s="82">
        <v>2.2200000000000002</v>
      </c>
      <c r="X287" s="82">
        <v>2.21</v>
      </c>
      <c r="Y287" s="82">
        <v>2.2199999999999998</v>
      </c>
      <c r="Z287" s="82">
        <v>2.2000000000000002</v>
      </c>
      <c r="AA287" s="82">
        <v>2.19</v>
      </c>
      <c r="AB287" s="82">
        <v>2.19</v>
      </c>
      <c r="AC287" s="82">
        <v>2.14</v>
      </c>
      <c r="AD287" s="82">
        <v>2.1599999999999997</v>
      </c>
      <c r="AE287" s="82">
        <v>2.2000000000000002</v>
      </c>
      <c r="AF287" s="82">
        <v>2.14</v>
      </c>
      <c r="AG287" s="82">
        <v>2.0900000000000003</v>
      </c>
      <c r="AH287" s="82">
        <v>2.0999999999999996</v>
      </c>
      <c r="AI287" s="82">
        <v>1.98</v>
      </c>
      <c r="AJ287" s="82">
        <v>1.99</v>
      </c>
      <c r="AK287" s="93">
        <v>1.98</v>
      </c>
    </row>
    <row r="288" spans="1:37" x14ac:dyDescent="0.25">
      <c r="A288" s="97">
        <v>2840</v>
      </c>
      <c r="B288" s="92">
        <v>2.23</v>
      </c>
      <c r="C288" s="82">
        <v>2.2199999999999998</v>
      </c>
      <c r="D288" s="82">
        <v>2.23</v>
      </c>
      <c r="E288" s="82">
        <v>2.1999999999999997</v>
      </c>
      <c r="F288" s="82">
        <v>2.1999999999999997</v>
      </c>
      <c r="G288" s="82">
        <v>2.2000000000000002</v>
      </c>
      <c r="H288" s="82">
        <v>2.15</v>
      </c>
      <c r="I288" s="82">
        <v>2.1500000000000004</v>
      </c>
      <c r="J288" s="82">
        <v>2.1800000000000002</v>
      </c>
      <c r="K288" s="82">
        <v>2.13</v>
      </c>
      <c r="L288" s="82">
        <v>2.1399999999999997</v>
      </c>
      <c r="M288" s="82">
        <v>2.14</v>
      </c>
      <c r="N288" s="82">
        <v>2.0499999999999998</v>
      </c>
      <c r="O288" s="82">
        <v>2.0499999999999998</v>
      </c>
      <c r="P288" s="82">
        <v>2.06</v>
      </c>
      <c r="Q288" s="82">
        <v>2</v>
      </c>
      <c r="R288" s="82">
        <v>2.0099999999999998</v>
      </c>
      <c r="S288" s="93">
        <v>2.0099999999999998</v>
      </c>
      <c r="T288" s="92">
        <v>2.2399999999999998</v>
      </c>
      <c r="U288" s="82">
        <v>2.21</v>
      </c>
      <c r="V288" s="82">
        <v>2.21</v>
      </c>
      <c r="W288" s="82">
        <v>2.2200000000000002</v>
      </c>
      <c r="X288" s="82">
        <v>2.21</v>
      </c>
      <c r="Y288" s="82">
        <v>2.2199999999999998</v>
      </c>
      <c r="Z288" s="82">
        <v>2.2000000000000002</v>
      </c>
      <c r="AA288" s="82">
        <v>2.19</v>
      </c>
      <c r="AB288" s="82">
        <v>2.19</v>
      </c>
      <c r="AC288" s="82">
        <v>2.14</v>
      </c>
      <c r="AD288" s="82">
        <v>2.1599999999999997</v>
      </c>
      <c r="AE288" s="82">
        <v>2.2000000000000002</v>
      </c>
      <c r="AF288" s="82">
        <v>2.14</v>
      </c>
      <c r="AG288" s="82">
        <v>2.0900000000000003</v>
      </c>
      <c r="AH288" s="82">
        <v>2.0999999999999996</v>
      </c>
      <c r="AI288" s="82">
        <v>1.98</v>
      </c>
      <c r="AJ288" s="82">
        <v>1.99</v>
      </c>
      <c r="AK288" s="93">
        <v>1.98</v>
      </c>
    </row>
    <row r="289" spans="1:37" x14ac:dyDescent="0.25">
      <c r="A289" s="97">
        <v>2850</v>
      </c>
      <c r="B289" s="92">
        <v>2.23</v>
      </c>
      <c r="C289" s="82">
        <v>2.2199999999999998</v>
      </c>
      <c r="D289" s="82">
        <v>2.23</v>
      </c>
      <c r="E289" s="82">
        <v>2.1999999999999997</v>
      </c>
      <c r="F289" s="82">
        <v>2.1999999999999997</v>
      </c>
      <c r="G289" s="82">
        <v>2.2000000000000002</v>
      </c>
      <c r="H289" s="82">
        <v>2.15</v>
      </c>
      <c r="I289" s="82">
        <v>2.1500000000000004</v>
      </c>
      <c r="J289" s="82">
        <v>2.1800000000000002</v>
      </c>
      <c r="K289" s="82">
        <v>2.13</v>
      </c>
      <c r="L289" s="82">
        <v>2.1399999999999997</v>
      </c>
      <c r="M289" s="82">
        <v>2.14</v>
      </c>
      <c r="N289" s="82">
        <v>2.0499999999999998</v>
      </c>
      <c r="O289" s="82">
        <v>2.0499999999999998</v>
      </c>
      <c r="P289" s="82">
        <v>2.06</v>
      </c>
      <c r="Q289" s="82">
        <v>2</v>
      </c>
      <c r="R289" s="82">
        <v>2.0099999999999998</v>
      </c>
      <c r="S289" s="93">
        <v>2.0099999999999998</v>
      </c>
      <c r="T289" s="92">
        <v>2.2399999999999998</v>
      </c>
      <c r="U289" s="82">
        <v>2.21</v>
      </c>
      <c r="V289" s="82">
        <v>2.21</v>
      </c>
      <c r="W289" s="82">
        <v>2.2200000000000002</v>
      </c>
      <c r="X289" s="82">
        <v>2.21</v>
      </c>
      <c r="Y289" s="82">
        <v>2.2199999999999998</v>
      </c>
      <c r="Z289" s="82">
        <v>2.2000000000000002</v>
      </c>
      <c r="AA289" s="82">
        <v>2.19</v>
      </c>
      <c r="AB289" s="82">
        <v>2.19</v>
      </c>
      <c r="AC289" s="82">
        <v>2.14</v>
      </c>
      <c r="AD289" s="82">
        <v>2.1599999999999997</v>
      </c>
      <c r="AE289" s="82">
        <v>2.2000000000000002</v>
      </c>
      <c r="AF289" s="82">
        <v>2.14</v>
      </c>
      <c r="AG289" s="82">
        <v>2.0900000000000003</v>
      </c>
      <c r="AH289" s="82">
        <v>2.0999999999999996</v>
      </c>
      <c r="AI289" s="82">
        <v>1.98</v>
      </c>
      <c r="AJ289" s="82">
        <v>1.99</v>
      </c>
      <c r="AK289" s="93">
        <v>1.98</v>
      </c>
    </row>
    <row r="290" spans="1:37" x14ac:dyDescent="0.25">
      <c r="A290" s="97">
        <v>2861</v>
      </c>
      <c r="B290" s="92">
        <v>2.23</v>
      </c>
      <c r="C290" s="82">
        <v>2.2199999999999998</v>
      </c>
      <c r="D290" s="82">
        <v>2.23</v>
      </c>
      <c r="E290" s="82">
        <v>2.1999999999999997</v>
      </c>
      <c r="F290" s="82">
        <v>2.1999999999999997</v>
      </c>
      <c r="G290" s="82">
        <v>2.2000000000000002</v>
      </c>
      <c r="H290" s="82">
        <v>2.15</v>
      </c>
      <c r="I290" s="82">
        <v>2.1500000000000004</v>
      </c>
      <c r="J290" s="82">
        <v>2.1800000000000002</v>
      </c>
      <c r="K290" s="82">
        <v>2.13</v>
      </c>
      <c r="L290" s="82">
        <v>2.1399999999999997</v>
      </c>
      <c r="M290" s="82">
        <v>2.14</v>
      </c>
      <c r="N290" s="82">
        <v>2.0499999999999998</v>
      </c>
      <c r="O290" s="82">
        <v>2.0499999999999998</v>
      </c>
      <c r="P290" s="82">
        <v>2.06</v>
      </c>
      <c r="Q290" s="82">
        <v>2</v>
      </c>
      <c r="R290" s="82">
        <v>2</v>
      </c>
      <c r="S290" s="93">
        <v>2.0099999999999998</v>
      </c>
      <c r="T290" s="92">
        <v>2.2399999999999998</v>
      </c>
      <c r="U290" s="82">
        <v>2.21</v>
      </c>
      <c r="V290" s="82">
        <v>2.21</v>
      </c>
      <c r="W290" s="82">
        <v>2.2200000000000002</v>
      </c>
      <c r="X290" s="82">
        <v>2.21</v>
      </c>
      <c r="Y290" s="82">
        <v>2.2199999999999998</v>
      </c>
      <c r="Z290" s="82">
        <v>2.2000000000000002</v>
      </c>
      <c r="AA290" s="82">
        <v>2.19</v>
      </c>
      <c r="AB290" s="82">
        <v>2.19</v>
      </c>
      <c r="AC290" s="82">
        <v>2.14</v>
      </c>
      <c r="AD290" s="82">
        <v>2.1599999999999997</v>
      </c>
      <c r="AE290" s="82">
        <v>2.2000000000000002</v>
      </c>
      <c r="AF290" s="82">
        <v>2.14</v>
      </c>
      <c r="AG290" s="82">
        <v>2.0900000000000003</v>
      </c>
      <c r="AH290" s="82">
        <v>2.0999999999999996</v>
      </c>
      <c r="AI290" s="82">
        <v>1.98</v>
      </c>
      <c r="AJ290" s="82">
        <v>1.99</v>
      </c>
      <c r="AK290" s="93">
        <v>1.98</v>
      </c>
    </row>
    <row r="291" spans="1:37" x14ac:dyDescent="0.25">
      <c r="A291" s="97">
        <v>2871</v>
      </c>
      <c r="B291" s="92">
        <v>2.23</v>
      </c>
      <c r="C291" s="82">
        <v>2.2199999999999998</v>
      </c>
      <c r="D291" s="82">
        <v>2.23</v>
      </c>
      <c r="E291" s="82">
        <v>2.1999999999999997</v>
      </c>
      <c r="F291" s="82">
        <v>2.1999999999999997</v>
      </c>
      <c r="G291" s="82">
        <v>2.1900000000000004</v>
      </c>
      <c r="H291" s="82">
        <v>2.15</v>
      </c>
      <c r="I291" s="82">
        <v>2.1500000000000004</v>
      </c>
      <c r="J291" s="82">
        <v>2.1800000000000002</v>
      </c>
      <c r="K291" s="82">
        <v>2.13</v>
      </c>
      <c r="L291" s="82">
        <v>2.1399999999999997</v>
      </c>
      <c r="M291" s="82">
        <v>2.14</v>
      </c>
      <c r="N291" s="82">
        <v>2.0499999999999998</v>
      </c>
      <c r="O291" s="82">
        <v>2.0499999999999998</v>
      </c>
      <c r="P291" s="82">
        <v>2.06</v>
      </c>
      <c r="Q291" s="82">
        <v>2</v>
      </c>
      <c r="R291" s="82">
        <v>2</v>
      </c>
      <c r="S291" s="93">
        <v>2.0099999999999998</v>
      </c>
      <c r="T291" s="92">
        <v>2.2399999999999998</v>
      </c>
      <c r="U291" s="82">
        <v>2.21</v>
      </c>
      <c r="V291" s="82">
        <v>2.21</v>
      </c>
      <c r="W291" s="82">
        <v>2.2200000000000002</v>
      </c>
      <c r="X291" s="82">
        <v>2.21</v>
      </c>
      <c r="Y291" s="82">
        <v>2.2199999999999998</v>
      </c>
      <c r="Z291" s="82">
        <v>2.2000000000000002</v>
      </c>
      <c r="AA291" s="82">
        <v>2.19</v>
      </c>
      <c r="AB291" s="82">
        <v>2.19</v>
      </c>
      <c r="AC291" s="82">
        <v>2.14</v>
      </c>
      <c r="AD291" s="82">
        <v>2.1599999999999997</v>
      </c>
      <c r="AE291" s="82">
        <v>2.2000000000000002</v>
      </c>
      <c r="AF291" s="82">
        <v>2.14</v>
      </c>
      <c r="AG291" s="82">
        <v>2.0900000000000003</v>
      </c>
      <c r="AH291" s="82">
        <v>2.0999999999999996</v>
      </c>
      <c r="AI291" s="82">
        <v>1.98</v>
      </c>
      <c r="AJ291" s="82">
        <v>1.99</v>
      </c>
      <c r="AK291" s="93">
        <v>1.98</v>
      </c>
    </row>
    <row r="292" spans="1:37" x14ac:dyDescent="0.25">
      <c r="A292" s="97">
        <v>2881</v>
      </c>
      <c r="B292" s="92">
        <v>2.23</v>
      </c>
      <c r="C292" s="82">
        <v>2.2199999999999998</v>
      </c>
      <c r="D292" s="82">
        <v>2.23</v>
      </c>
      <c r="E292" s="82">
        <v>2.1999999999999997</v>
      </c>
      <c r="F292" s="82">
        <v>2.1999999999999997</v>
      </c>
      <c r="G292" s="82">
        <v>2.1900000000000004</v>
      </c>
      <c r="H292" s="82">
        <v>2.15</v>
      </c>
      <c r="I292" s="82">
        <v>2.1500000000000004</v>
      </c>
      <c r="J292" s="82">
        <v>2.1800000000000002</v>
      </c>
      <c r="K292" s="82">
        <v>2.13</v>
      </c>
      <c r="L292" s="82">
        <v>2.1399999999999997</v>
      </c>
      <c r="M292" s="82">
        <v>2.14</v>
      </c>
      <c r="N292" s="82">
        <v>2.0499999999999998</v>
      </c>
      <c r="O292" s="82">
        <v>2.0499999999999998</v>
      </c>
      <c r="P292" s="82">
        <v>2.06</v>
      </c>
      <c r="Q292" s="82">
        <v>2</v>
      </c>
      <c r="R292" s="82">
        <v>2</v>
      </c>
      <c r="S292" s="93">
        <v>2.0099999999999998</v>
      </c>
      <c r="T292" s="92">
        <v>2.2399999999999998</v>
      </c>
      <c r="U292" s="82">
        <v>2.21</v>
      </c>
      <c r="V292" s="82">
        <v>2.21</v>
      </c>
      <c r="W292" s="82">
        <v>2.2200000000000002</v>
      </c>
      <c r="X292" s="82">
        <v>2.21</v>
      </c>
      <c r="Y292" s="82">
        <v>2.2199999999999998</v>
      </c>
      <c r="Z292" s="82">
        <v>2.2000000000000002</v>
      </c>
      <c r="AA292" s="82">
        <v>2.19</v>
      </c>
      <c r="AB292" s="82">
        <v>2.19</v>
      </c>
      <c r="AC292" s="82">
        <v>2.14</v>
      </c>
      <c r="AD292" s="82">
        <v>2.1599999999999997</v>
      </c>
      <c r="AE292" s="82">
        <v>2.2000000000000002</v>
      </c>
      <c r="AF292" s="82">
        <v>2.14</v>
      </c>
      <c r="AG292" s="82">
        <v>2.0900000000000003</v>
      </c>
      <c r="AH292" s="82">
        <v>2.0999999999999996</v>
      </c>
      <c r="AI292" s="82">
        <v>1.98</v>
      </c>
      <c r="AJ292" s="82">
        <v>1.99</v>
      </c>
      <c r="AK292" s="93">
        <v>1.98</v>
      </c>
    </row>
    <row r="293" spans="1:37" x14ac:dyDescent="0.25">
      <c r="A293" s="97">
        <v>2891</v>
      </c>
      <c r="B293" s="92">
        <v>2.23</v>
      </c>
      <c r="C293" s="82">
        <v>2.2199999999999998</v>
      </c>
      <c r="D293" s="82">
        <v>2.23</v>
      </c>
      <c r="E293" s="82">
        <v>2.1999999999999997</v>
      </c>
      <c r="F293" s="82">
        <v>2.1999999999999997</v>
      </c>
      <c r="G293" s="82">
        <v>2.1900000000000004</v>
      </c>
      <c r="H293" s="82">
        <v>2.15</v>
      </c>
      <c r="I293" s="82">
        <v>2.1500000000000004</v>
      </c>
      <c r="J293" s="82">
        <v>2.1800000000000002</v>
      </c>
      <c r="K293" s="82">
        <v>2.13</v>
      </c>
      <c r="L293" s="82">
        <v>2.1399999999999997</v>
      </c>
      <c r="M293" s="82">
        <v>2.14</v>
      </c>
      <c r="N293" s="82">
        <v>2.0499999999999998</v>
      </c>
      <c r="O293" s="82">
        <v>2.0499999999999998</v>
      </c>
      <c r="P293" s="82">
        <v>2.06</v>
      </c>
      <c r="Q293" s="82">
        <v>2</v>
      </c>
      <c r="R293" s="82">
        <v>2</v>
      </c>
      <c r="S293" s="93">
        <v>2.0099999999999998</v>
      </c>
      <c r="T293" s="92">
        <v>2.2399999999999998</v>
      </c>
      <c r="U293" s="82">
        <v>2.21</v>
      </c>
      <c r="V293" s="82">
        <v>2.21</v>
      </c>
      <c r="W293" s="82">
        <v>2.2200000000000002</v>
      </c>
      <c r="X293" s="82">
        <v>2.21</v>
      </c>
      <c r="Y293" s="82">
        <v>2.2199999999999998</v>
      </c>
      <c r="Z293" s="82">
        <v>2.2000000000000002</v>
      </c>
      <c r="AA293" s="82">
        <v>2.19</v>
      </c>
      <c r="AB293" s="82">
        <v>2.19</v>
      </c>
      <c r="AC293" s="82">
        <v>2.14</v>
      </c>
      <c r="AD293" s="82">
        <v>2.1599999999999997</v>
      </c>
      <c r="AE293" s="82">
        <v>2.2000000000000002</v>
      </c>
      <c r="AF293" s="82">
        <v>2.13</v>
      </c>
      <c r="AG293" s="82">
        <v>2.08</v>
      </c>
      <c r="AH293" s="82">
        <v>2.0999999999999996</v>
      </c>
      <c r="AI293" s="82">
        <v>1.98</v>
      </c>
      <c r="AJ293" s="82">
        <v>1.99</v>
      </c>
      <c r="AK293" s="93">
        <v>1.98</v>
      </c>
    </row>
    <row r="294" spans="1:37" x14ac:dyDescent="0.25">
      <c r="A294" s="97">
        <v>2901</v>
      </c>
      <c r="B294" s="92">
        <v>2.23</v>
      </c>
      <c r="C294" s="82">
        <v>2.2199999999999998</v>
      </c>
      <c r="D294" s="82">
        <v>2.23</v>
      </c>
      <c r="E294" s="82">
        <v>2.1999999999999997</v>
      </c>
      <c r="F294" s="82">
        <v>2.1999999999999997</v>
      </c>
      <c r="G294" s="82">
        <v>2.1900000000000004</v>
      </c>
      <c r="H294" s="82">
        <v>2.15</v>
      </c>
      <c r="I294" s="82">
        <v>2.1500000000000004</v>
      </c>
      <c r="J294" s="82">
        <v>2.1800000000000002</v>
      </c>
      <c r="K294" s="82">
        <v>2.13</v>
      </c>
      <c r="L294" s="82">
        <v>2.1399999999999997</v>
      </c>
      <c r="M294" s="82">
        <v>2.14</v>
      </c>
      <c r="N294" s="82">
        <v>2.0499999999999998</v>
      </c>
      <c r="O294" s="82">
        <v>2.0499999999999998</v>
      </c>
      <c r="P294" s="82">
        <v>2.06</v>
      </c>
      <c r="Q294" s="82">
        <v>2</v>
      </c>
      <c r="R294" s="82">
        <v>2</v>
      </c>
      <c r="S294" s="93">
        <v>2.0099999999999998</v>
      </c>
      <c r="T294" s="92">
        <v>2.2399999999999998</v>
      </c>
      <c r="U294" s="82">
        <v>2.21</v>
      </c>
      <c r="V294" s="82">
        <v>2.21</v>
      </c>
      <c r="W294" s="82">
        <v>2.2200000000000002</v>
      </c>
      <c r="X294" s="82">
        <v>2.21</v>
      </c>
      <c r="Y294" s="82">
        <v>2.2199999999999998</v>
      </c>
      <c r="Z294" s="82">
        <v>2.2000000000000002</v>
      </c>
      <c r="AA294" s="82">
        <v>2.19</v>
      </c>
      <c r="AB294" s="82">
        <v>2.19</v>
      </c>
      <c r="AC294" s="82">
        <v>2.14</v>
      </c>
      <c r="AD294" s="82">
        <v>2.1599999999999997</v>
      </c>
      <c r="AE294" s="82">
        <v>2.2000000000000002</v>
      </c>
      <c r="AF294" s="82">
        <v>2.13</v>
      </c>
      <c r="AG294" s="82">
        <v>2.08</v>
      </c>
      <c r="AH294" s="82">
        <v>2.0999999999999996</v>
      </c>
      <c r="AI294" s="82">
        <v>1.98</v>
      </c>
      <c r="AJ294" s="82">
        <v>1.99</v>
      </c>
      <c r="AK294" s="93">
        <v>1.98</v>
      </c>
    </row>
    <row r="295" spans="1:37" x14ac:dyDescent="0.25">
      <c r="A295" s="97">
        <v>2911</v>
      </c>
      <c r="B295" s="92">
        <v>2.23</v>
      </c>
      <c r="C295" s="82">
        <v>2.2199999999999998</v>
      </c>
      <c r="D295" s="82">
        <v>2.23</v>
      </c>
      <c r="E295" s="82">
        <v>2.1999999999999997</v>
      </c>
      <c r="F295" s="82">
        <v>2.1999999999999997</v>
      </c>
      <c r="G295" s="82">
        <v>2.1900000000000004</v>
      </c>
      <c r="H295" s="82">
        <v>2.15</v>
      </c>
      <c r="I295" s="82">
        <v>2.1500000000000004</v>
      </c>
      <c r="J295" s="82">
        <v>2.1800000000000002</v>
      </c>
      <c r="K295" s="82">
        <v>2.13</v>
      </c>
      <c r="L295" s="82">
        <v>2.1399999999999997</v>
      </c>
      <c r="M295" s="82">
        <v>2.14</v>
      </c>
      <c r="N295" s="82">
        <v>2.0499999999999998</v>
      </c>
      <c r="O295" s="82">
        <v>2.0499999999999998</v>
      </c>
      <c r="P295" s="82">
        <v>2.06</v>
      </c>
      <c r="Q295" s="82">
        <v>2</v>
      </c>
      <c r="R295" s="82">
        <v>2</v>
      </c>
      <c r="S295" s="93">
        <v>2.0099999999999998</v>
      </c>
      <c r="T295" s="92">
        <v>2.2399999999999998</v>
      </c>
      <c r="U295" s="82">
        <v>2.21</v>
      </c>
      <c r="V295" s="82">
        <v>2.21</v>
      </c>
      <c r="W295" s="82">
        <v>2.2200000000000002</v>
      </c>
      <c r="X295" s="82">
        <v>2.21</v>
      </c>
      <c r="Y295" s="82">
        <v>2.2199999999999998</v>
      </c>
      <c r="Z295" s="82">
        <v>2.19</v>
      </c>
      <c r="AA295" s="82">
        <v>2.19</v>
      </c>
      <c r="AB295" s="82">
        <v>2.19</v>
      </c>
      <c r="AC295" s="82">
        <v>2.14</v>
      </c>
      <c r="AD295" s="82">
        <v>2.1599999999999997</v>
      </c>
      <c r="AE295" s="82">
        <v>2.2000000000000002</v>
      </c>
      <c r="AF295" s="82">
        <v>2.13</v>
      </c>
      <c r="AG295" s="82">
        <v>2.08</v>
      </c>
      <c r="AH295" s="82">
        <v>2.0999999999999996</v>
      </c>
      <c r="AI295" s="82">
        <v>1.98</v>
      </c>
      <c r="AJ295" s="82">
        <v>1.99</v>
      </c>
      <c r="AK295" s="93">
        <v>1.98</v>
      </c>
    </row>
    <row r="296" spans="1:37" x14ac:dyDescent="0.25">
      <c r="A296" s="97">
        <v>2921</v>
      </c>
      <c r="B296" s="92">
        <v>2.23</v>
      </c>
      <c r="C296" s="82">
        <v>2.2199999999999998</v>
      </c>
      <c r="D296" s="82">
        <v>2.23</v>
      </c>
      <c r="E296" s="82">
        <v>2.1999999999999997</v>
      </c>
      <c r="F296" s="82">
        <v>2.1999999999999997</v>
      </c>
      <c r="G296" s="82">
        <v>2.1900000000000004</v>
      </c>
      <c r="H296" s="82">
        <v>2.15</v>
      </c>
      <c r="I296" s="82">
        <v>2.1500000000000004</v>
      </c>
      <c r="J296" s="82">
        <v>2.1800000000000002</v>
      </c>
      <c r="K296" s="82">
        <v>2.13</v>
      </c>
      <c r="L296" s="82">
        <v>2.1399999999999997</v>
      </c>
      <c r="M296" s="82">
        <v>2.14</v>
      </c>
      <c r="N296" s="82">
        <v>2.0499999999999998</v>
      </c>
      <c r="O296" s="82">
        <v>2.0499999999999998</v>
      </c>
      <c r="P296" s="82">
        <v>2.06</v>
      </c>
      <c r="Q296" s="82">
        <v>2</v>
      </c>
      <c r="R296" s="82">
        <v>2</v>
      </c>
      <c r="S296" s="93">
        <v>2.0099999999999998</v>
      </c>
      <c r="T296" s="92">
        <v>2.2399999999999998</v>
      </c>
      <c r="U296" s="82">
        <v>2.21</v>
      </c>
      <c r="V296" s="82">
        <v>2.21</v>
      </c>
      <c r="W296" s="82">
        <v>2.2200000000000002</v>
      </c>
      <c r="X296" s="82">
        <v>2.21</v>
      </c>
      <c r="Y296" s="82">
        <v>2.2199999999999998</v>
      </c>
      <c r="Z296" s="82">
        <v>2.19</v>
      </c>
      <c r="AA296" s="82">
        <v>2.19</v>
      </c>
      <c r="AB296" s="82">
        <v>2.19</v>
      </c>
      <c r="AC296" s="82">
        <v>2.14</v>
      </c>
      <c r="AD296" s="82">
        <v>2.1599999999999997</v>
      </c>
      <c r="AE296" s="82">
        <v>2.2000000000000002</v>
      </c>
      <c r="AF296" s="82">
        <v>2.13</v>
      </c>
      <c r="AG296" s="82">
        <v>2.08</v>
      </c>
      <c r="AH296" s="82">
        <v>2.0999999999999996</v>
      </c>
      <c r="AI296" s="82">
        <v>1.98</v>
      </c>
      <c r="AJ296" s="82">
        <v>1.99</v>
      </c>
      <c r="AK296" s="93">
        <v>1.98</v>
      </c>
    </row>
    <row r="297" spans="1:37" x14ac:dyDescent="0.25">
      <c r="A297" s="97">
        <v>2932</v>
      </c>
      <c r="B297" s="92">
        <v>2.23</v>
      </c>
      <c r="C297" s="82">
        <v>2.2199999999999998</v>
      </c>
      <c r="D297" s="82">
        <v>2.23</v>
      </c>
      <c r="E297" s="82">
        <v>2.1999999999999997</v>
      </c>
      <c r="F297" s="82">
        <v>2.1999999999999997</v>
      </c>
      <c r="G297" s="82">
        <v>2.1900000000000004</v>
      </c>
      <c r="H297" s="82">
        <v>2.15</v>
      </c>
      <c r="I297" s="82">
        <v>2.1500000000000004</v>
      </c>
      <c r="J297" s="82">
        <v>2.1800000000000002</v>
      </c>
      <c r="K297" s="82">
        <v>2.13</v>
      </c>
      <c r="L297" s="82">
        <v>2.1399999999999997</v>
      </c>
      <c r="M297" s="82">
        <v>2.14</v>
      </c>
      <c r="N297" s="82">
        <v>2.0499999999999998</v>
      </c>
      <c r="O297" s="82">
        <v>2.0499999999999998</v>
      </c>
      <c r="P297" s="82">
        <v>2.06</v>
      </c>
      <c r="Q297" s="82">
        <v>2</v>
      </c>
      <c r="R297" s="82">
        <v>2</v>
      </c>
      <c r="S297" s="93">
        <v>2.0099999999999998</v>
      </c>
      <c r="T297" s="92">
        <v>2.2399999999999998</v>
      </c>
      <c r="U297" s="82">
        <v>2.21</v>
      </c>
      <c r="V297" s="82">
        <v>2.21</v>
      </c>
      <c r="W297" s="82">
        <v>2.2200000000000002</v>
      </c>
      <c r="X297" s="82">
        <v>2.21</v>
      </c>
      <c r="Y297" s="82">
        <v>2.2199999999999998</v>
      </c>
      <c r="Z297" s="82">
        <v>2.19</v>
      </c>
      <c r="AA297" s="82">
        <v>2.19</v>
      </c>
      <c r="AB297" s="82">
        <v>2.19</v>
      </c>
      <c r="AC297" s="82">
        <v>2.14</v>
      </c>
      <c r="AD297" s="82">
        <v>2.1599999999999997</v>
      </c>
      <c r="AE297" s="82">
        <v>2.2000000000000002</v>
      </c>
      <c r="AF297" s="82">
        <v>2.13</v>
      </c>
      <c r="AG297" s="82">
        <v>2.08</v>
      </c>
      <c r="AH297" s="82">
        <v>2.0999999999999996</v>
      </c>
      <c r="AI297" s="82">
        <v>1.98</v>
      </c>
      <c r="AJ297" s="82">
        <v>1.99</v>
      </c>
      <c r="AK297" s="93">
        <v>1.98</v>
      </c>
    </row>
    <row r="298" spans="1:37" x14ac:dyDescent="0.25">
      <c r="A298" s="97">
        <v>2942</v>
      </c>
      <c r="B298" s="92">
        <v>2.23</v>
      </c>
      <c r="C298" s="82">
        <v>2.2199999999999998</v>
      </c>
      <c r="D298" s="82">
        <v>2.23</v>
      </c>
      <c r="E298" s="82">
        <v>2.1999999999999997</v>
      </c>
      <c r="F298" s="82">
        <v>2.1999999999999997</v>
      </c>
      <c r="G298" s="82">
        <v>2.1900000000000004</v>
      </c>
      <c r="H298" s="82">
        <v>2.15</v>
      </c>
      <c r="I298" s="82">
        <v>2.1500000000000004</v>
      </c>
      <c r="J298" s="82">
        <v>2.1800000000000002</v>
      </c>
      <c r="K298" s="82">
        <v>2.13</v>
      </c>
      <c r="L298" s="82">
        <v>2.1399999999999997</v>
      </c>
      <c r="M298" s="82">
        <v>2.14</v>
      </c>
      <c r="N298" s="82">
        <v>2.0499999999999998</v>
      </c>
      <c r="O298" s="82">
        <v>2.0499999999999998</v>
      </c>
      <c r="P298" s="82">
        <v>2.06</v>
      </c>
      <c r="Q298" s="82">
        <v>2</v>
      </c>
      <c r="R298" s="82">
        <v>2</v>
      </c>
      <c r="S298" s="93">
        <v>2.0099999999999998</v>
      </c>
      <c r="T298" s="92">
        <v>2.2399999999999998</v>
      </c>
      <c r="U298" s="82">
        <v>2.21</v>
      </c>
      <c r="V298" s="82">
        <v>2.21</v>
      </c>
      <c r="W298" s="82">
        <v>2.2200000000000002</v>
      </c>
      <c r="X298" s="82">
        <v>2.21</v>
      </c>
      <c r="Y298" s="82">
        <v>2.2199999999999998</v>
      </c>
      <c r="Z298" s="82">
        <v>2.19</v>
      </c>
      <c r="AA298" s="82">
        <v>2.19</v>
      </c>
      <c r="AB298" s="82">
        <v>2.19</v>
      </c>
      <c r="AC298" s="82">
        <v>2.14</v>
      </c>
      <c r="AD298" s="82">
        <v>2.1599999999999997</v>
      </c>
      <c r="AE298" s="82">
        <v>2.2000000000000002</v>
      </c>
      <c r="AF298" s="82">
        <v>2.13</v>
      </c>
      <c r="AG298" s="82">
        <v>2.08</v>
      </c>
      <c r="AH298" s="82">
        <v>2.0999999999999996</v>
      </c>
      <c r="AI298" s="82">
        <v>1.98</v>
      </c>
      <c r="AJ298" s="82">
        <v>1.99</v>
      </c>
      <c r="AK298" s="93">
        <v>1.97</v>
      </c>
    </row>
    <row r="299" spans="1:37" x14ac:dyDescent="0.25">
      <c r="A299" s="97">
        <v>2952</v>
      </c>
      <c r="B299" s="92">
        <v>2.23</v>
      </c>
      <c r="C299" s="82">
        <v>2.2199999999999998</v>
      </c>
      <c r="D299" s="82">
        <v>2.2199999999999998</v>
      </c>
      <c r="E299" s="82">
        <v>2.1999999999999997</v>
      </c>
      <c r="F299" s="82">
        <v>2.1999999999999997</v>
      </c>
      <c r="G299" s="82">
        <v>2.1900000000000004</v>
      </c>
      <c r="H299" s="82">
        <v>2.15</v>
      </c>
      <c r="I299" s="82">
        <v>2.1500000000000004</v>
      </c>
      <c r="J299" s="82">
        <v>2.1800000000000002</v>
      </c>
      <c r="K299" s="82">
        <v>2.13</v>
      </c>
      <c r="L299" s="82">
        <v>2.1399999999999997</v>
      </c>
      <c r="M299" s="82">
        <v>2.14</v>
      </c>
      <c r="N299" s="82">
        <v>2.0499999999999998</v>
      </c>
      <c r="O299" s="82">
        <v>2.0499999999999998</v>
      </c>
      <c r="P299" s="82">
        <v>2.06</v>
      </c>
      <c r="Q299" s="82">
        <v>2</v>
      </c>
      <c r="R299" s="82">
        <v>2</v>
      </c>
      <c r="S299" s="93">
        <v>2.0099999999999998</v>
      </c>
      <c r="T299" s="92">
        <v>2.2399999999999998</v>
      </c>
      <c r="U299" s="82">
        <v>2.21</v>
      </c>
      <c r="V299" s="82">
        <v>2.21</v>
      </c>
      <c r="W299" s="82">
        <v>2.2200000000000002</v>
      </c>
      <c r="X299" s="82">
        <v>2.21</v>
      </c>
      <c r="Y299" s="82">
        <v>2.2199999999999998</v>
      </c>
      <c r="Z299" s="82">
        <v>2.19</v>
      </c>
      <c r="AA299" s="82">
        <v>2.19</v>
      </c>
      <c r="AB299" s="82">
        <v>2.19</v>
      </c>
      <c r="AC299" s="82">
        <v>2.14</v>
      </c>
      <c r="AD299" s="82">
        <v>2.1599999999999997</v>
      </c>
      <c r="AE299" s="82">
        <v>2.2000000000000002</v>
      </c>
      <c r="AF299" s="82">
        <v>2.13</v>
      </c>
      <c r="AG299" s="82">
        <v>2.08</v>
      </c>
      <c r="AH299" s="82">
        <v>2.0999999999999996</v>
      </c>
      <c r="AI299" s="82">
        <v>1.98</v>
      </c>
      <c r="AJ299" s="82">
        <v>1.99</v>
      </c>
      <c r="AK299" s="93">
        <v>1.97</v>
      </c>
    </row>
    <row r="300" spans="1:37" x14ac:dyDescent="0.25">
      <c r="A300" s="97">
        <v>2962</v>
      </c>
      <c r="B300" s="92">
        <v>2.23</v>
      </c>
      <c r="C300" s="82">
        <v>2.2199999999999998</v>
      </c>
      <c r="D300" s="82">
        <v>2.2199999999999998</v>
      </c>
      <c r="E300" s="82">
        <v>2.1999999999999997</v>
      </c>
      <c r="F300" s="82">
        <v>2.1999999999999997</v>
      </c>
      <c r="G300" s="82">
        <v>2.1900000000000004</v>
      </c>
      <c r="H300" s="82">
        <v>2.15</v>
      </c>
      <c r="I300" s="82">
        <v>2.1500000000000004</v>
      </c>
      <c r="J300" s="82">
        <v>2.1800000000000002</v>
      </c>
      <c r="K300" s="82">
        <v>2.13</v>
      </c>
      <c r="L300" s="82">
        <v>2.13</v>
      </c>
      <c r="M300" s="82">
        <v>2.14</v>
      </c>
      <c r="N300" s="82">
        <v>2.0499999999999998</v>
      </c>
      <c r="O300" s="82">
        <v>2.0499999999999998</v>
      </c>
      <c r="P300" s="82">
        <v>2.06</v>
      </c>
      <c r="Q300" s="82">
        <v>2</v>
      </c>
      <c r="R300" s="82">
        <v>2</v>
      </c>
      <c r="S300" s="93">
        <v>2.0099999999999998</v>
      </c>
      <c r="T300" s="92">
        <v>2.2399999999999998</v>
      </c>
      <c r="U300" s="82">
        <v>2.21</v>
      </c>
      <c r="V300" s="82">
        <v>2.21</v>
      </c>
      <c r="W300" s="82">
        <v>2.2200000000000002</v>
      </c>
      <c r="X300" s="82">
        <v>2.21</v>
      </c>
      <c r="Y300" s="82">
        <v>2.2199999999999998</v>
      </c>
      <c r="Z300" s="82">
        <v>2.19</v>
      </c>
      <c r="AA300" s="82">
        <v>2.19</v>
      </c>
      <c r="AB300" s="82">
        <v>2.19</v>
      </c>
      <c r="AC300" s="82">
        <v>2.14</v>
      </c>
      <c r="AD300" s="82">
        <v>2.1599999999999997</v>
      </c>
      <c r="AE300" s="82">
        <v>2.2000000000000002</v>
      </c>
      <c r="AF300" s="82">
        <v>2.13</v>
      </c>
      <c r="AG300" s="82">
        <v>2.08</v>
      </c>
      <c r="AH300" s="82">
        <v>2.0999999999999996</v>
      </c>
      <c r="AI300" s="82">
        <v>1.98</v>
      </c>
      <c r="AJ300" s="82">
        <v>1.98</v>
      </c>
      <c r="AK300" s="93">
        <v>1.97</v>
      </c>
    </row>
    <row r="301" spans="1:37" x14ac:dyDescent="0.25">
      <c r="A301" s="97">
        <v>2972</v>
      </c>
      <c r="B301" s="92">
        <v>2.23</v>
      </c>
      <c r="C301" s="82">
        <v>2.2199999999999998</v>
      </c>
      <c r="D301" s="82">
        <v>2.2199999999999998</v>
      </c>
      <c r="E301" s="82">
        <v>2.1999999999999997</v>
      </c>
      <c r="F301" s="82">
        <v>2.1999999999999997</v>
      </c>
      <c r="G301" s="82">
        <v>2.1900000000000004</v>
      </c>
      <c r="H301" s="82">
        <v>2.15</v>
      </c>
      <c r="I301" s="82">
        <v>2.1500000000000004</v>
      </c>
      <c r="J301" s="82">
        <v>2.1800000000000002</v>
      </c>
      <c r="K301" s="82">
        <v>2.13</v>
      </c>
      <c r="L301" s="82">
        <v>2.13</v>
      </c>
      <c r="M301" s="82">
        <v>2.14</v>
      </c>
      <c r="N301" s="82">
        <v>2.0499999999999998</v>
      </c>
      <c r="O301" s="82">
        <v>2.0499999999999998</v>
      </c>
      <c r="P301" s="82">
        <v>2.06</v>
      </c>
      <c r="Q301" s="82">
        <v>2</v>
      </c>
      <c r="R301" s="82">
        <v>2</v>
      </c>
      <c r="S301" s="93">
        <v>2.0099999999999998</v>
      </c>
      <c r="T301" s="92">
        <v>2.2399999999999998</v>
      </c>
      <c r="U301" s="82">
        <v>2.21</v>
      </c>
      <c r="V301" s="82">
        <v>2.21</v>
      </c>
      <c r="W301" s="82">
        <v>2.2200000000000002</v>
      </c>
      <c r="X301" s="82">
        <v>2.21</v>
      </c>
      <c r="Y301" s="82">
        <v>2.2199999999999998</v>
      </c>
      <c r="Z301" s="82">
        <v>2.19</v>
      </c>
      <c r="AA301" s="82">
        <v>2.19</v>
      </c>
      <c r="AB301" s="82">
        <v>2.19</v>
      </c>
      <c r="AC301" s="82">
        <v>2.14</v>
      </c>
      <c r="AD301" s="82">
        <v>2.1599999999999997</v>
      </c>
      <c r="AE301" s="82">
        <v>2.2000000000000002</v>
      </c>
      <c r="AF301" s="82">
        <v>2.13</v>
      </c>
      <c r="AG301" s="82">
        <v>2.08</v>
      </c>
      <c r="AH301" s="82">
        <v>2.0999999999999996</v>
      </c>
      <c r="AI301" s="82">
        <v>1.97</v>
      </c>
      <c r="AJ301" s="82">
        <v>1.98</v>
      </c>
      <c r="AK301" s="93">
        <v>1.97</v>
      </c>
    </row>
    <row r="302" spans="1:37" x14ac:dyDescent="0.25">
      <c r="A302" s="97">
        <v>2982</v>
      </c>
      <c r="B302" s="92">
        <v>2.23</v>
      </c>
      <c r="C302" s="82">
        <v>2.2199999999999998</v>
      </c>
      <c r="D302" s="82">
        <v>2.2199999999999998</v>
      </c>
      <c r="E302" s="82">
        <v>2.1999999999999997</v>
      </c>
      <c r="F302" s="82">
        <v>2.1999999999999997</v>
      </c>
      <c r="G302" s="82">
        <v>2.1900000000000004</v>
      </c>
      <c r="H302" s="82">
        <v>2.15</v>
      </c>
      <c r="I302" s="82">
        <v>2.1500000000000004</v>
      </c>
      <c r="J302" s="82">
        <v>2.1800000000000002</v>
      </c>
      <c r="K302" s="82">
        <v>2.13</v>
      </c>
      <c r="L302" s="82">
        <v>2.13</v>
      </c>
      <c r="M302" s="82">
        <v>2.14</v>
      </c>
      <c r="N302" s="82">
        <v>2.0499999999999998</v>
      </c>
      <c r="O302" s="82">
        <v>2.0499999999999998</v>
      </c>
      <c r="P302" s="82">
        <v>2.06</v>
      </c>
      <c r="Q302" s="82">
        <v>2</v>
      </c>
      <c r="R302" s="82">
        <v>2</v>
      </c>
      <c r="S302" s="93">
        <v>2.0099999999999998</v>
      </c>
      <c r="T302" s="92">
        <v>2.2399999999999998</v>
      </c>
      <c r="U302" s="82">
        <v>2.21</v>
      </c>
      <c r="V302" s="82">
        <v>2.21</v>
      </c>
      <c r="W302" s="82">
        <v>2.2200000000000002</v>
      </c>
      <c r="X302" s="82">
        <v>2.21</v>
      </c>
      <c r="Y302" s="82">
        <v>2.2199999999999998</v>
      </c>
      <c r="Z302" s="82">
        <v>2.19</v>
      </c>
      <c r="AA302" s="82">
        <v>2.1800000000000002</v>
      </c>
      <c r="AB302" s="82">
        <v>2.19</v>
      </c>
      <c r="AC302" s="82">
        <v>2.14</v>
      </c>
      <c r="AD302" s="82">
        <v>2.1599999999999997</v>
      </c>
      <c r="AE302" s="82">
        <v>2.2000000000000002</v>
      </c>
      <c r="AF302" s="82">
        <v>2.13</v>
      </c>
      <c r="AG302" s="82">
        <v>2.08</v>
      </c>
      <c r="AH302" s="82">
        <v>2.0999999999999996</v>
      </c>
      <c r="AI302" s="82">
        <v>1.97</v>
      </c>
      <c r="AJ302" s="82">
        <v>1.98</v>
      </c>
      <c r="AK302" s="93">
        <v>1.97</v>
      </c>
    </row>
    <row r="303" spans="1:37" x14ac:dyDescent="0.25">
      <c r="A303" s="97">
        <v>2993</v>
      </c>
      <c r="B303" s="92">
        <v>2.23</v>
      </c>
      <c r="C303" s="82">
        <v>2.21</v>
      </c>
      <c r="D303" s="82">
        <v>2.2199999999999998</v>
      </c>
      <c r="E303" s="82">
        <v>2.1999999999999997</v>
      </c>
      <c r="F303" s="82">
        <v>2.1999999999999997</v>
      </c>
      <c r="G303" s="82">
        <v>2.1900000000000004</v>
      </c>
      <c r="H303" s="82">
        <v>2.15</v>
      </c>
      <c r="I303" s="82">
        <v>2.1500000000000004</v>
      </c>
      <c r="J303" s="82">
        <v>2.1800000000000002</v>
      </c>
      <c r="K303" s="82">
        <v>2.13</v>
      </c>
      <c r="L303" s="82">
        <v>2.13</v>
      </c>
      <c r="M303" s="82">
        <v>2.14</v>
      </c>
      <c r="N303" s="82">
        <v>2.0499999999999998</v>
      </c>
      <c r="O303" s="82">
        <v>2.0499999999999998</v>
      </c>
      <c r="P303" s="82">
        <v>2.06</v>
      </c>
      <c r="Q303" s="82">
        <v>1.99</v>
      </c>
      <c r="R303" s="82">
        <v>2</v>
      </c>
      <c r="S303" s="93">
        <v>2.0099999999999998</v>
      </c>
      <c r="T303" s="92">
        <v>2.2399999999999998</v>
      </c>
      <c r="U303" s="82">
        <v>2.21</v>
      </c>
      <c r="V303" s="82">
        <v>2.21</v>
      </c>
      <c r="W303" s="82">
        <v>2.2200000000000002</v>
      </c>
      <c r="X303" s="82">
        <v>2.21</v>
      </c>
      <c r="Y303" s="82">
        <v>2.2199999999999998</v>
      </c>
      <c r="Z303" s="82">
        <v>2.19</v>
      </c>
      <c r="AA303" s="82">
        <v>2.1800000000000002</v>
      </c>
      <c r="AB303" s="82">
        <v>2.19</v>
      </c>
      <c r="AC303" s="82">
        <v>2.14</v>
      </c>
      <c r="AD303" s="82">
        <v>2.1599999999999997</v>
      </c>
      <c r="AE303" s="82">
        <v>2.2000000000000002</v>
      </c>
      <c r="AF303" s="82">
        <v>2.13</v>
      </c>
      <c r="AG303" s="82">
        <v>2.08</v>
      </c>
      <c r="AH303" s="82">
        <v>2.0999999999999996</v>
      </c>
      <c r="AI303" s="82">
        <v>1.97</v>
      </c>
      <c r="AJ303" s="82">
        <v>1.98</v>
      </c>
      <c r="AK303" s="93">
        <v>1.97</v>
      </c>
    </row>
    <row r="304" spans="1:37" x14ac:dyDescent="0.25">
      <c r="A304" s="97">
        <v>3003</v>
      </c>
      <c r="B304" s="92">
        <v>2.23</v>
      </c>
      <c r="C304" s="82">
        <v>2.21</v>
      </c>
      <c r="D304" s="82">
        <v>2.2199999999999998</v>
      </c>
      <c r="E304" s="82">
        <v>2.1999999999999997</v>
      </c>
      <c r="F304" s="82">
        <v>2.1999999999999997</v>
      </c>
      <c r="G304" s="82">
        <v>2.1900000000000004</v>
      </c>
      <c r="H304" s="82">
        <v>2.15</v>
      </c>
      <c r="I304" s="82">
        <v>2.1500000000000004</v>
      </c>
      <c r="J304" s="82">
        <v>2.1800000000000002</v>
      </c>
      <c r="K304" s="82">
        <v>2.13</v>
      </c>
      <c r="L304" s="82">
        <v>2.13</v>
      </c>
      <c r="M304" s="82">
        <v>2.14</v>
      </c>
      <c r="N304" s="82">
        <v>2.0499999999999998</v>
      </c>
      <c r="O304" s="82">
        <v>2.0499999999999998</v>
      </c>
      <c r="P304" s="82">
        <v>2.06</v>
      </c>
      <c r="Q304" s="82">
        <v>1.99</v>
      </c>
      <c r="R304" s="82">
        <v>2</v>
      </c>
      <c r="S304" s="93">
        <v>2.0099999999999998</v>
      </c>
      <c r="T304" s="92">
        <v>2.2399999999999998</v>
      </c>
      <c r="U304" s="82">
        <v>2.21</v>
      </c>
      <c r="V304" s="82">
        <v>2.21</v>
      </c>
      <c r="W304" s="82">
        <v>2.2200000000000002</v>
      </c>
      <c r="X304" s="82">
        <v>2.21</v>
      </c>
      <c r="Y304" s="82">
        <v>2.2199999999999998</v>
      </c>
      <c r="Z304" s="82">
        <v>2.19</v>
      </c>
      <c r="AA304" s="82">
        <v>2.1800000000000002</v>
      </c>
      <c r="AB304" s="82">
        <v>2.19</v>
      </c>
      <c r="AC304" s="82">
        <v>2.14</v>
      </c>
      <c r="AD304" s="82">
        <v>2.1599999999999997</v>
      </c>
      <c r="AE304" s="82">
        <v>2.2000000000000002</v>
      </c>
      <c r="AF304" s="82">
        <v>2.13</v>
      </c>
      <c r="AG304" s="82">
        <v>2.08</v>
      </c>
      <c r="AH304" s="82">
        <v>2.0999999999999996</v>
      </c>
      <c r="AI304" s="82">
        <v>1.97</v>
      </c>
      <c r="AJ304" s="82">
        <v>1.98</v>
      </c>
      <c r="AK304" s="93">
        <v>1.97</v>
      </c>
    </row>
    <row r="305" spans="1:37" x14ac:dyDescent="0.25">
      <c r="A305" s="97">
        <v>3013</v>
      </c>
      <c r="B305" s="92">
        <v>2.23</v>
      </c>
      <c r="C305" s="82">
        <v>2.21</v>
      </c>
      <c r="D305" s="82">
        <v>2.2199999999999998</v>
      </c>
      <c r="E305" s="82">
        <v>2.1999999999999997</v>
      </c>
      <c r="F305" s="82">
        <v>2.1999999999999997</v>
      </c>
      <c r="G305" s="82">
        <v>2.1900000000000004</v>
      </c>
      <c r="H305" s="82">
        <v>2.15</v>
      </c>
      <c r="I305" s="82">
        <v>2.1500000000000004</v>
      </c>
      <c r="J305" s="82">
        <v>2.1800000000000002</v>
      </c>
      <c r="K305" s="82">
        <v>2.13</v>
      </c>
      <c r="L305" s="82">
        <v>2.13</v>
      </c>
      <c r="M305" s="82">
        <v>2.14</v>
      </c>
      <c r="N305" s="82">
        <v>2.0499999999999998</v>
      </c>
      <c r="O305" s="82">
        <v>2.0499999999999998</v>
      </c>
      <c r="P305" s="82">
        <v>2.06</v>
      </c>
      <c r="Q305" s="82">
        <v>1.99</v>
      </c>
      <c r="R305" s="82">
        <v>2</v>
      </c>
      <c r="S305" s="93">
        <v>2.0099999999999998</v>
      </c>
      <c r="T305" s="92">
        <v>2.2399999999999998</v>
      </c>
      <c r="U305" s="82">
        <v>2.21</v>
      </c>
      <c r="V305" s="82">
        <v>2.21</v>
      </c>
      <c r="W305" s="82">
        <v>2.2200000000000002</v>
      </c>
      <c r="X305" s="82">
        <v>2.21</v>
      </c>
      <c r="Y305" s="82">
        <v>2.2199999999999998</v>
      </c>
      <c r="Z305" s="82">
        <v>2.19</v>
      </c>
      <c r="AA305" s="82">
        <v>2.1800000000000002</v>
      </c>
      <c r="AB305" s="82">
        <v>2.19</v>
      </c>
      <c r="AC305" s="82">
        <v>2.14</v>
      </c>
      <c r="AD305" s="82">
        <v>2.1599999999999997</v>
      </c>
      <c r="AE305" s="82">
        <v>2.2000000000000002</v>
      </c>
      <c r="AF305" s="82">
        <v>2.13</v>
      </c>
      <c r="AG305" s="82">
        <v>2.08</v>
      </c>
      <c r="AH305" s="82">
        <v>2.0999999999999996</v>
      </c>
      <c r="AI305" s="82">
        <v>1.97</v>
      </c>
      <c r="AJ305" s="82">
        <v>1.98</v>
      </c>
      <c r="AK305" s="93">
        <v>1.97</v>
      </c>
    </row>
    <row r="306" spans="1:37" x14ac:dyDescent="0.25">
      <c r="A306" s="97">
        <v>3023</v>
      </c>
      <c r="B306" s="92">
        <v>2.2200000000000002</v>
      </c>
      <c r="C306" s="82">
        <v>2.21</v>
      </c>
      <c r="D306" s="82">
        <v>2.2199999999999998</v>
      </c>
      <c r="E306" s="82">
        <v>2.1999999999999997</v>
      </c>
      <c r="F306" s="82">
        <v>2.1999999999999997</v>
      </c>
      <c r="G306" s="82">
        <v>2.1900000000000004</v>
      </c>
      <c r="H306" s="82">
        <v>2.14</v>
      </c>
      <c r="I306" s="82">
        <v>2.1500000000000004</v>
      </c>
      <c r="J306" s="82">
        <v>2.1800000000000002</v>
      </c>
      <c r="K306" s="82">
        <v>2.13</v>
      </c>
      <c r="L306" s="82">
        <v>2.13</v>
      </c>
      <c r="M306" s="82">
        <v>2.13</v>
      </c>
      <c r="N306" s="82">
        <v>2.0499999999999998</v>
      </c>
      <c r="O306" s="82">
        <v>2.0499999999999998</v>
      </c>
      <c r="P306" s="82">
        <v>2.06</v>
      </c>
      <c r="Q306" s="82">
        <v>1.99</v>
      </c>
      <c r="R306" s="82">
        <v>2</v>
      </c>
      <c r="S306" s="93">
        <v>2.0099999999999998</v>
      </c>
      <c r="T306" s="92">
        <v>2.2399999999999998</v>
      </c>
      <c r="U306" s="82">
        <v>2.21</v>
      </c>
      <c r="V306" s="82">
        <v>2.21</v>
      </c>
      <c r="W306" s="82">
        <v>2.2200000000000002</v>
      </c>
      <c r="X306" s="82">
        <v>2.21</v>
      </c>
      <c r="Y306" s="82">
        <v>2.2199999999999998</v>
      </c>
      <c r="Z306" s="82">
        <v>2.19</v>
      </c>
      <c r="AA306" s="82">
        <v>2.1800000000000002</v>
      </c>
      <c r="AB306" s="82">
        <v>2.19</v>
      </c>
      <c r="AC306" s="82">
        <v>2.14</v>
      </c>
      <c r="AD306" s="82">
        <v>2.1599999999999997</v>
      </c>
      <c r="AE306" s="82">
        <v>2.2000000000000002</v>
      </c>
      <c r="AF306" s="82">
        <v>2.13</v>
      </c>
      <c r="AG306" s="82">
        <v>2.08</v>
      </c>
      <c r="AH306" s="82">
        <v>2.09</v>
      </c>
      <c r="AI306" s="82">
        <v>1.97</v>
      </c>
      <c r="AJ306" s="82">
        <v>1.98</v>
      </c>
      <c r="AK306" s="93">
        <v>1.97</v>
      </c>
    </row>
    <row r="307" spans="1:37" x14ac:dyDescent="0.25">
      <c r="A307" s="97">
        <v>3033</v>
      </c>
      <c r="B307" s="92">
        <v>2.2200000000000002</v>
      </c>
      <c r="C307" s="82">
        <v>2.21</v>
      </c>
      <c r="D307" s="82">
        <v>2.2199999999999998</v>
      </c>
      <c r="E307" s="82">
        <v>2.1999999999999997</v>
      </c>
      <c r="F307" s="82">
        <v>2.1999999999999997</v>
      </c>
      <c r="G307" s="82">
        <v>2.1900000000000004</v>
      </c>
      <c r="H307" s="82">
        <v>2.14</v>
      </c>
      <c r="I307" s="82">
        <v>2.1500000000000004</v>
      </c>
      <c r="J307" s="82">
        <v>2.1800000000000002</v>
      </c>
      <c r="K307" s="82">
        <v>2.13</v>
      </c>
      <c r="L307" s="82">
        <v>2.13</v>
      </c>
      <c r="M307" s="82">
        <v>2.13</v>
      </c>
      <c r="N307" s="82">
        <v>2.0499999999999998</v>
      </c>
      <c r="O307" s="82">
        <v>2.0499999999999998</v>
      </c>
      <c r="P307" s="82">
        <v>2.06</v>
      </c>
      <c r="Q307" s="82">
        <v>1.99</v>
      </c>
      <c r="R307" s="82">
        <v>2</v>
      </c>
      <c r="S307" s="93">
        <v>2.0099999999999998</v>
      </c>
      <c r="T307" s="92">
        <v>2.2399999999999998</v>
      </c>
      <c r="U307" s="82">
        <v>2.21</v>
      </c>
      <c r="V307" s="82">
        <v>2.21</v>
      </c>
      <c r="W307" s="82">
        <v>2.2200000000000002</v>
      </c>
      <c r="X307" s="82">
        <v>2.21</v>
      </c>
      <c r="Y307" s="82">
        <v>2.2199999999999998</v>
      </c>
      <c r="Z307" s="82">
        <v>2.19</v>
      </c>
      <c r="AA307" s="82">
        <v>2.1800000000000002</v>
      </c>
      <c r="AB307" s="82">
        <v>2.19</v>
      </c>
      <c r="AC307" s="82">
        <v>2.14</v>
      </c>
      <c r="AD307" s="82">
        <v>2.1599999999999997</v>
      </c>
      <c r="AE307" s="82">
        <v>2.2000000000000002</v>
      </c>
      <c r="AF307" s="82">
        <v>2.13</v>
      </c>
      <c r="AG307" s="82">
        <v>2.08</v>
      </c>
      <c r="AH307" s="82">
        <v>2.09</v>
      </c>
      <c r="AI307" s="82">
        <v>1.97</v>
      </c>
      <c r="AJ307" s="82">
        <v>1.98</v>
      </c>
      <c r="AK307" s="93">
        <v>1.97</v>
      </c>
    </row>
    <row r="308" spans="1:37" x14ac:dyDescent="0.25">
      <c r="A308" s="97">
        <v>3043</v>
      </c>
      <c r="B308" s="92">
        <v>2.2200000000000002</v>
      </c>
      <c r="C308" s="82">
        <v>2.21</v>
      </c>
      <c r="D308" s="82">
        <v>2.2199999999999998</v>
      </c>
      <c r="E308" s="82">
        <v>2.1999999999999997</v>
      </c>
      <c r="F308" s="82">
        <v>2.1999999999999997</v>
      </c>
      <c r="G308" s="82">
        <v>2.1900000000000004</v>
      </c>
      <c r="H308" s="82">
        <v>2.14</v>
      </c>
      <c r="I308" s="82">
        <v>2.1500000000000004</v>
      </c>
      <c r="J308" s="82">
        <v>2.1800000000000002</v>
      </c>
      <c r="K308" s="82">
        <v>2.13</v>
      </c>
      <c r="L308" s="82">
        <v>2.13</v>
      </c>
      <c r="M308" s="82">
        <v>2.13</v>
      </c>
      <c r="N308" s="82">
        <v>2.0499999999999998</v>
      </c>
      <c r="O308" s="82">
        <v>2.0499999999999998</v>
      </c>
      <c r="P308" s="82">
        <v>2.06</v>
      </c>
      <c r="Q308" s="82">
        <v>1.99</v>
      </c>
      <c r="R308" s="82">
        <v>2</v>
      </c>
      <c r="S308" s="93">
        <v>2.0099999999999998</v>
      </c>
      <c r="T308" s="92">
        <v>2.2399999999999998</v>
      </c>
      <c r="U308" s="82">
        <v>2.21</v>
      </c>
      <c r="V308" s="82">
        <v>2.21</v>
      </c>
      <c r="W308" s="82">
        <v>2.2200000000000002</v>
      </c>
      <c r="X308" s="82">
        <v>2.21</v>
      </c>
      <c r="Y308" s="82">
        <v>2.2199999999999998</v>
      </c>
      <c r="Z308" s="82">
        <v>2.19</v>
      </c>
      <c r="AA308" s="82">
        <v>2.1800000000000002</v>
      </c>
      <c r="AB308" s="82">
        <v>2.19</v>
      </c>
      <c r="AC308" s="82">
        <v>2.14</v>
      </c>
      <c r="AD308" s="82">
        <v>2.1599999999999997</v>
      </c>
      <c r="AE308" s="82">
        <v>2.2000000000000002</v>
      </c>
      <c r="AF308" s="82">
        <v>2.13</v>
      </c>
      <c r="AG308" s="82">
        <v>2.08</v>
      </c>
      <c r="AH308" s="82">
        <v>2.09</v>
      </c>
      <c r="AI308" s="82">
        <v>1.97</v>
      </c>
      <c r="AJ308" s="82">
        <v>1.98</v>
      </c>
      <c r="AK308" s="93">
        <v>1.97</v>
      </c>
    </row>
    <row r="309" spans="1:37" x14ac:dyDescent="0.25">
      <c r="A309" s="97">
        <v>3053</v>
      </c>
      <c r="B309" s="92">
        <v>2.2200000000000002</v>
      </c>
      <c r="C309" s="82">
        <v>2.21</v>
      </c>
      <c r="D309" s="82">
        <v>2.2199999999999998</v>
      </c>
      <c r="E309" s="82">
        <v>2.1999999999999997</v>
      </c>
      <c r="F309" s="82">
        <v>2.1999999999999997</v>
      </c>
      <c r="G309" s="82">
        <v>2.1900000000000004</v>
      </c>
      <c r="H309" s="82">
        <v>2.14</v>
      </c>
      <c r="I309" s="82">
        <v>2.1500000000000004</v>
      </c>
      <c r="J309" s="82">
        <v>2.1800000000000002</v>
      </c>
      <c r="K309" s="82">
        <v>2.13</v>
      </c>
      <c r="L309" s="82">
        <v>2.13</v>
      </c>
      <c r="M309" s="82">
        <v>2.13</v>
      </c>
      <c r="N309" s="82">
        <v>2.0499999999999998</v>
      </c>
      <c r="O309" s="82">
        <v>2.0499999999999998</v>
      </c>
      <c r="P309" s="82">
        <v>2.06</v>
      </c>
      <c r="Q309" s="82">
        <v>1.99</v>
      </c>
      <c r="R309" s="82">
        <v>2</v>
      </c>
      <c r="S309" s="93">
        <v>2.0099999999999998</v>
      </c>
      <c r="T309" s="92">
        <v>2.2399999999999998</v>
      </c>
      <c r="U309" s="82">
        <v>2.21</v>
      </c>
      <c r="V309" s="82">
        <v>2.21</v>
      </c>
      <c r="W309" s="82">
        <v>2.2200000000000002</v>
      </c>
      <c r="X309" s="82">
        <v>2.21</v>
      </c>
      <c r="Y309" s="82">
        <v>2.2199999999999998</v>
      </c>
      <c r="Z309" s="82">
        <v>2.19</v>
      </c>
      <c r="AA309" s="82">
        <v>2.1800000000000002</v>
      </c>
      <c r="AB309" s="82">
        <v>2.19</v>
      </c>
      <c r="AC309" s="82">
        <v>2.14</v>
      </c>
      <c r="AD309" s="82">
        <v>2.1599999999999997</v>
      </c>
      <c r="AE309" s="82">
        <v>2.2000000000000002</v>
      </c>
      <c r="AF309" s="82">
        <v>2.13</v>
      </c>
      <c r="AG309" s="82">
        <v>2.08</v>
      </c>
      <c r="AH309" s="82">
        <v>2.09</v>
      </c>
      <c r="AI309" s="82">
        <v>1.97</v>
      </c>
      <c r="AJ309" s="82">
        <v>1.98</v>
      </c>
      <c r="AK309" s="93">
        <v>1.97</v>
      </c>
    </row>
    <row r="310" spans="1:37" x14ac:dyDescent="0.25">
      <c r="A310" s="97">
        <v>3064</v>
      </c>
      <c r="B310" s="92">
        <v>2.2200000000000002</v>
      </c>
      <c r="C310" s="82">
        <v>2.21</v>
      </c>
      <c r="D310" s="82">
        <v>2.2199999999999998</v>
      </c>
      <c r="E310" s="82">
        <v>2.1999999999999997</v>
      </c>
      <c r="F310" s="82">
        <v>2.1999999999999997</v>
      </c>
      <c r="G310" s="82">
        <v>2.1900000000000004</v>
      </c>
      <c r="H310" s="82">
        <v>2.14</v>
      </c>
      <c r="I310" s="82">
        <v>2.1500000000000004</v>
      </c>
      <c r="J310" s="82">
        <v>2.1800000000000002</v>
      </c>
      <c r="K310" s="82">
        <v>2.13</v>
      </c>
      <c r="L310" s="82">
        <v>2.13</v>
      </c>
      <c r="M310" s="82">
        <v>2.13</v>
      </c>
      <c r="N310" s="82">
        <v>2.0499999999999998</v>
      </c>
      <c r="O310" s="82">
        <v>2.0499999999999998</v>
      </c>
      <c r="P310" s="82">
        <v>2.06</v>
      </c>
      <c r="Q310" s="82">
        <v>1.99</v>
      </c>
      <c r="R310" s="82">
        <v>2</v>
      </c>
      <c r="S310" s="93">
        <v>2.0099999999999998</v>
      </c>
      <c r="T310" s="92">
        <v>2.2399999999999998</v>
      </c>
      <c r="U310" s="82">
        <v>2.21</v>
      </c>
      <c r="V310" s="82">
        <v>2.21</v>
      </c>
      <c r="W310" s="82">
        <v>2.2200000000000002</v>
      </c>
      <c r="X310" s="82">
        <v>2.21</v>
      </c>
      <c r="Y310" s="82">
        <v>2.2199999999999998</v>
      </c>
      <c r="Z310" s="82">
        <v>2.19</v>
      </c>
      <c r="AA310" s="82">
        <v>2.1800000000000002</v>
      </c>
      <c r="AB310" s="82">
        <v>2.19</v>
      </c>
      <c r="AC310" s="82">
        <v>2.14</v>
      </c>
      <c r="AD310" s="82">
        <v>2.1599999999999997</v>
      </c>
      <c r="AE310" s="82">
        <v>2.2000000000000002</v>
      </c>
      <c r="AF310" s="82">
        <v>2.13</v>
      </c>
      <c r="AG310" s="82">
        <v>2.08</v>
      </c>
      <c r="AH310" s="82">
        <v>2.09</v>
      </c>
      <c r="AI310" s="82">
        <v>1.97</v>
      </c>
      <c r="AJ310" s="82">
        <v>1.98</v>
      </c>
      <c r="AK310" s="93">
        <v>1.97</v>
      </c>
    </row>
    <row r="311" spans="1:37" x14ac:dyDescent="0.25">
      <c r="A311" s="97">
        <v>3074</v>
      </c>
      <c r="B311" s="92">
        <v>2.2200000000000002</v>
      </c>
      <c r="C311" s="82">
        <v>2.21</v>
      </c>
      <c r="D311" s="82">
        <v>2.2199999999999998</v>
      </c>
      <c r="E311" s="82">
        <v>2.1999999999999997</v>
      </c>
      <c r="F311" s="82">
        <v>2.1999999999999997</v>
      </c>
      <c r="G311" s="82">
        <v>2.1900000000000004</v>
      </c>
      <c r="H311" s="82">
        <v>2.14</v>
      </c>
      <c r="I311" s="82">
        <v>2.1500000000000004</v>
      </c>
      <c r="J311" s="82">
        <v>2.1800000000000002</v>
      </c>
      <c r="K311" s="82">
        <v>2.13</v>
      </c>
      <c r="L311" s="82">
        <v>2.13</v>
      </c>
      <c r="M311" s="82">
        <v>2.13</v>
      </c>
      <c r="N311" s="82">
        <v>2.0499999999999998</v>
      </c>
      <c r="O311" s="82">
        <v>2.0499999999999998</v>
      </c>
      <c r="P311" s="82">
        <v>2.06</v>
      </c>
      <c r="Q311" s="82">
        <v>1.99</v>
      </c>
      <c r="R311" s="82">
        <v>2</v>
      </c>
      <c r="S311" s="93">
        <v>2.0099999999999998</v>
      </c>
      <c r="T311" s="92">
        <v>2.2399999999999998</v>
      </c>
      <c r="U311" s="82">
        <v>2.21</v>
      </c>
      <c r="V311" s="82">
        <v>2.21</v>
      </c>
      <c r="W311" s="82">
        <v>2.2200000000000002</v>
      </c>
      <c r="X311" s="82">
        <v>2.21</v>
      </c>
      <c r="Y311" s="82">
        <v>2.2199999999999998</v>
      </c>
      <c r="Z311" s="82">
        <v>2.19</v>
      </c>
      <c r="AA311" s="82">
        <v>2.1800000000000002</v>
      </c>
      <c r="AB311" s="82">
        <v>2.19</v>
      </c>
      <c r="AC311" s="82">
        <v>2.14</v>
      </c>
      <c r="AD311" s="82">
        <v>2.1599999999999997</v>
      </c>
      <c r="AE311" s="82">
        <v>2.2000000000000002</v>
      </c>
      <c r="AF311" s="82">
        <v>2.13</v>
      </c>
      <c r="AG311" s="82">
        <v>2.08</v>
      </c>
      <c r="AH311" s="82">
        <v>2.09</v>
      </c>
      <c r="AI311" s="82">
        <v>1.97</v>
      </c>
      <c r="AJ311" s="82">
        <v>1.98</v>
      </c>
      <c r="AK311" s="93">
        <v>1.97</v>
      </c>
    </row>
    <row r="312" spans="1:37" x14ac:dyDescent="0.25">
      <c r="A312" s="97">
        <v>3084</v>
      </c>
      <c r="B312" s="92">
        <v>2.2200000000000002</v>
      </c>
      <c r="C312" s="82">
        <v>2.21</v>
      </c>
      <c r="D312" s="82">
        <v>2.2199999999999998</v>
      </c>
      <c r="E312" s="82">
        <v>2.1999999999999997</v>
      </c>
      <c r="F312" s="82">
        <v>2.1999999999999997</v>
      </c>
      <c r="G312" s="82">
        <v>2.1900000000000004</v>
      </c>
      <c r="H312" s="82">
        <v>2.14</v>
      </c>
      <c r="I312" s="82">
        <v>2.1500000000000004</v>
      </c>
      <c r="J312" s="82">
        <v>2.1800000000000002</v>
      </c>
      <c r="K312" s="82">
        <v>2.13</v>
      </c>
      <c r="L312" s="82">
        <v>2.13</v>
      </c>
      <c r="M312" s="82">
        <v>2.13</v>
      </c>
      <c r="N312" s="82">
        <v>2.0499999999999998</v>
      </c>
      <c r="O312" s="82">
        <v>2.0499999999999998</v>
      </c>
      <c r="P312" s="82">
        <v>2.06</v>
      </c>
      <c r="Q312" s="82">
        <v>1.99</v>
      </c>
      <c r="R312" s="82">
        <v>2</v>
      </c>
      <c r="S312" s="93">
        <v>2.0099999999999998</v>
      </c>
      <c r="T312" s="92">
        <v>2.2399999999999998</v>
      </c>
      <c r="U312" s="82">
        <v>2.21</v>
      </c>
      <c r="V312" s="82">
        <v>2.21</v>
      </c>
      <c r="W312" s="82">
        <v>2.2200000000000002</v>
      </c>
      <c r="X312" s="82">
        <v>2.21</v>
      </c>
      <c r="Y312" s="82">
        <v>2.2199999999999998</v>
      </c>
      <c r="Z312" s="82">
        <v>2.19</v>
      </c>
      <c r="AA312" s="82">
        <v>2.1800000000000002</v>
      </c>
      <c r="AB312" s="82">
        <v>2.19</v>
      </c>
      <c r="AC312" s="82">
        <v>2.14</v>
      </c>
      <c r="AD312" s="82">
        <v>2.1599999999999997</v>
      </c>
      <c r="AE312" s="82">
        <v>2.2000000000000002</v>
      </c>
      <c r="AF312" s="82">
        <v>2.13</v>
      </c>
      <c r="AG312" s="82">
        <v>2.08</v>
      </c>
      <c r="AH312" s="82">
        <v>2.09</v>
      </c>
      <c r="AI312" s="82">
        <v>1.97</v>
      </c>
      <c r="AJ312" s="82">
        <v>1.98</v>
      </c>
      <c r="AK312" s="93">
        <v>1.97</v>
      </c>
    </row>
    <row r="313" spans="1:37" x14ac:dyDescent="0.25">
      <c r="A313" s="97">
        <v>3094</v>
      </c>
      <c r="B313" s="92">
        <v>2.2200000000000002</v>
      </c>
      <c r="C313" s="82">
        <v>2.21</v>
      </c>
      <c r="D313" s="82">
        <v>2.2199999999999998</v>
      </c>
      <c r="E313" s="82">
        <v>2.1999999999999997</v>
      </c>
      <c r="F313" s="82">
        <v>2.1999999999999997</v>
      </c>
      <c r="G313" s="82">
        <v>2.1900000000000004</v>
      </c>
      <c r="H313" s="82">
        <v>2.14</v>
      </c>
      <c r="I313" s="82">
        <v>2.1500000000000004</v>
      </c>
      <c r="J313" s="82">
        <v>2.1800000000000002</v>
      </c>
      <c r="K313" s="82">
        <v>2.13</v>
      </c>
      <c r="L313" s="82">
        <v>2.13</v>
      </c>
      <c r="M313" s="82">
        <v>2.13</v>
      </c>
      <c r="N313" s="82">
        <v>2.04</v>
      </c>
      <c r="O313" s="82">
        <v>2.0499999999999998</v>
      </c>
      <c r="P313" s="82">
        <v>2.0499999999999998</v>
      </c>
      <c r="Q313" s="82">
        <v>1.99</v>
      </c>
      <c r="R313" s="82">
        <v>2</v>
      </c>
      <c r="S313" s="93">
        <v>2.0099999999999998</v>
      </c>
      <c r="T313" s="92">
        <v>2.2399999999999998</v>
      </c>
      <c r="U313" s="82">
        <v>2.21</v>
      </c>
      <c r="V313" s="82">
        <v>2.21</v>
      </c>
      <c r="W313" s="82">
        <v>2.2200000000000002</v>
      </c>
      <c r="X313" s="82">
        <v>2.21</v>
      </c>
      <c r="Y313" s="82">
        <v>2.2199999999999998</v>
      </c>
      <c r="Z313" s="82">
        <v>2.19</v>
      </c>
      <c r="AA313" s="82">
        <v>2.1800000000000002</v>
      </c>
      <c r="AB313" s="82">
        <v>2.19</v>
      </c>
      <c r="AC313" s="82">
        <v>2.14</v>
      </c>
      <c r="AD313" s="82">
        <v>2.1599999999999997</v>
      </c>
      <c r="AE313" s="82">
        <v>2.2000000000000002</v>
      </c>
      <c r="AF313" s="82">
        <v>2.12</v>
      </c>
      <c r="AG313" s="82">
        <v>2.08</v>
      </c>
      <c r="AH313" s="82">
        <v>2.09</v>
      </c>
      <c r="AI313" s="82">
        <v>1.97</v>
      </c>
      <c r="AJ313" s="82">
        <v>1.98</v>
      </c>
      <c r="AK313" s="93">
        <v>1.96</v>
      </c>
    </row>
    <row r="314" spans="1:37" x14ac:dyDescent="0.25">
      <c r="A314" s="97">
        <v>3104</v>
      </c>
      <c r="B314" s="92">
        <v>2.2200000000000002</v>
      </c>
      <c r="C314" s="82">
        <v>2.21</v>
      </c>
      <c r="D314" s="82">
        <v>2.2199999999999998</v>
      </c>
      <c r="E314" s="82">
        <v>2.1999999999999997</v>
      </c>
      <c r="F314" s="82">
        <v>2.1999999999999997</v>
      </c>
      <c r="G314" s="82">
        <v>2.1900000000000004</v>
      </c>
      <c r="H314" s="82">
        <v>2.14</v>
      </c>
      <c r="I314" s="82">
        <v>2.1500000000000004</v>
      </c>
      <c r="J314" s="82">
        <v>2.1800000000000002</v>
      </c>
      <c r="K314" s="82">
        <v>2.13</v>
      </c>
      <c r="L314" s="82">
        <v>2.13</v>
      </c>
      <c r="M314" s="82">
        <v>2.13</v>
      </c>
      <c r="N314" s="82">
        <v>2.04</v>
      </c>
      <c r="O314" s="82">
        <v>2.0499999999999998</v>
      </c>
      <c r="P314" s="82">
        <v>2.0499999999999998</v>
      </c>
      <c r="Q314" s="82">
        <v>1.99</v>
      </c>
      <c r="R314" s="82">
        <v>2</v>
      </c>
      <c r="S314" s="93">
        <v>2.0099999999999998</v>
      </c>
      <c r="T314" s="92">
        <v>2.2399999999999998</v>
      </c>
      <c r="U314" s="82">
        <v>2.21</v>
      </c>
      <c r="V314" s="82">
        <v>2.21</v>
      </c>
      <c r="W314" s="82">
        <v>2.2200000000000002</v>
      </c>
      <c r="X314" s="82">
        <v>2.21</v>
      </c>
      <c r="Y314" s="82">
        <v>2.2199999999999998</v>
      </c>
      <c r="Z314" s="82">
        <v>2.19</v>
      </c>
      <c r="AA314" s="82">
        <v>2.1800000000000002</v>
      </c>
      <c r="AB314" s="82">
        <v>2.19</v>
      </c>
      <c r="AC314" s="82">
        <v>2.14</v>
      </c>
      <c r="AD314" s="82">
        <v>2.1599999999999997</v>
      </c>
      <c r="AE314" s="82">
        <v>2.2000000000000002</v>
      </c>
      <c r="AF314" s="82">
        <v>2.12</v>
      </c>
      <c r="AG314" s="82">
        <v>2.08</v>
      </c>
      <c r="AH314" s="82">
        <v>2.09</v>
      </c>
      <c r="AI314" s="82">
        <v>1.97</v>
      </c>
      <c r="AJ314" s="82">
        <v>1.98</v>
      </c>
      <c r="AK314" s="93">
        <v>1.96</v>
      </c>
    </row>
    <row r="315" spans="1:37" x14ac:dyDescent="0.25">
      <c r="A315" s="97">
        <v>3114</v>
      </c>
      <c r="B315" s="92">
        <v>2.2200000000000002</v>
      </c>
      <c r="C315" s="82">
        <v>2.21</v>
      </c>
      <c r="D315" s="82">
        <v>2.2199999999999998</v>
      </c>
      <c r="E315" s="82">
        <v>2.1999999999999997</v>
      </c>
      <c r="F315" s="82">
        <v>2.1999999999999997</v>
      </c>
      <c r="G315" s="82">
        <v>2.1900000000000004</v>
      </c>
      <c r="H315" s="82">
        <v>2.14</v>
      </c>
      <c r="I315" s="82">
        <v>2.1500000000000004</v>
      </c>
      <c r="J315" s="82">
        <v>2.1800000000000002</v>
      </c>
      <c r="K315" s="82">
        <v>2.13</v>
      </c>
      <c r="L315" s="82">
        <v>2.13</v>
      </c>
      <c r="M315" s="82">
        <v>2.13</v>
      </c>
      <c r="N315" s="82">
        <v>2.04</v>
      </c>
      <c r="O315" s="82">
        <v>2.0499999999999998</v>
      </c>
      <c r="P315" s="82">
        <v>2.0499999999999998</v>
      </c>
      <c r="Q315" s="82">
        <v>1.99</v>
      </c>
      <c r="R315" s="82">
        <v>2</v>
      </c>
      <c r="S315" s="93">
        <v>2.0099999999999998</v>
      </c>
      <c r="T315" s="92">
        <v>2.2399999999999998</v>
      </c>
      <c r="U315" s="82">
        <v>2.21</v>
      </c>
      <c r="V315" s="82">
        <v>2.21</v>
      </c>
      <c r="W315" s="82">
        <v>2.2200000000000002</v>
      </c>
      <c r="X315" s="82">
        <v>2.21</v>
      </c>
      <c r="Y315" s="82">
        <v>2.2199999999999998</v>
      </c>
      <c r="Z315" s="82">
        <v>2.19</v>
      </c>
      <c r="AA315" s="82">
        <v>2.1800000000000002</v>
      </c>
      <c r="AB315" s="82">
        <v>2.19</v>
      </c>
      <c r="AC315" s="82">
        <v>2.14</v>
      </c>
      <c r="AD315" s="82">
        <v>2.1599999999999997</v>
      </c>
      <c r="AE315" s="82">
        <v>2.2000000000000002</v>
      </c>
      <c r="AF315" s="82">
        <v>2.12</v>
      </c>
      <c r="AG315" s="82">
        <v>2.08</v>
      </c>
      <c r="AH315" s="82">
        <v>2.09</v>
      </c>
      <c r="AI315" s="82">
        <v>1.97</v>
      </c>
      <c r="AJ315" s="82">
        <v>1.97</v>
      </c>
      <c r="AK315" s="93">
        <v>1.96</v>
      </c>
    </row>
    <row r="316" spans="1:37" x14ac:dyDescent="0.25">
      <c r="A316" s="97">
        <v>3124</v>
      </c>
      <c r="B316" s="92">
        <v>2.2200000000000002</v>
      </c>
      <c r="C316" s="82">
        <v>2.21</v>
      </c>
      <c r="D316" s="82">
        <v>2.2199999999999998</v>
      </c>
      <c r="E316" s="82">
        <v>2.1999999999999997</v>
      </c>
      <c r="F316" s="82">
        <v>2.1999999999999997</v>
      </c>
      <c r="G316" s="82">
        <v>2.1900000000000004</v>
      </c>
      <c r="H316" s="82">
        <v>2.14</v>
      </c>
      <c r="I316" s="82">
        <v>2.1500000000000004</v>
      </c>
      <c r="J316" s="82">
        <v>2.1800000000000002</v>
      </c>
      <c r="K316" s="82">
        <v>2.13</v>
      </c>
      <c r="L316" s="82">
        <v>2.13</v>
      </c>
      <c r="M316" s="82">
        <v>2.13</v>
      </c>
      <c r="N316" s="82">
        <v>2.04</v>
      </c>
      <c r="O316" s="82">
        <v>2.0499999999999998</v>
      </c>
      <c r="P316" s="82">
        <v>2.0499999999999998</v>
      </c>
      <c r="Q316" s="82">
        <v>1.99</v>
      </c>
      <c r="R316" s="82">
        <v>2</v>
      </c>
      <c r="S316" s="93">
        <v>2.0099999999999998</v>
      </c>
      <c r="T316" s="92">
        <v>2.2399999999999998</v>
      </c>
      <c r="U316" s="82">
        <v>2.21</v>
      </c>
      <c r="V316" s="82">
        <v>2.21</v>
      </c>
      <c r="W316" s="82">
        <v>2.2200000000000002</v>
      </c>
      <c r="X316" s="82">
        <v>2.21</v>
      </c>
      <c r="Y316" s="82">
        <v>2.2199999999999998</v>
      </c>
      <c r="Z316" s="82">
        <v>2.19</v>
      </c>
      <c r="AA316" s="82">
        <v>2.1800000000000002</v>
      </c>
      <c r="AB316" s="82">
        <v>2.19</v>
      </c>
      <c r="AC316" s="82">
        <v>2.14</v>
      </c>
      <c r="AD316" s="82">
        <v>2.1599999999999997</v>
      </c>
      <c r="AE316" s="82">
        <v>2.2000000000000002</v>
      </c>
      <c r="AF316" s="82">
        <v>2.12</v>
      </c>
      <c r="AG316" s="82">
        <v>2.08</v>
      </c>
      <c r="AH316" s="82">
        <v>2.09</v>
      </c>
      <c r="AI316" s="82">
        <v>1.97</v>
      </c>
      <c r="AJ316" s="82">
        <v>1.97</v>
      </c>
      <c r="AK316" s="93">
        <v>1.96</v>
      </c>
    </row>
    <row r="317" spans="1:37" x14ac:dyDescent="0.25">
      <c r="A317" s="97">
        <v>3135</v>
      </c>
      <c r="B317" s="92">
        <v>2.2200000000000002</v>
      </c>
      <c r="C317" s="82">
        <v>2.21</v>
      </c>
      <c r="D317" s="82">
        <v>2.2199999999999998</v>
      </c>
      <c r="E317" s="82">
        <v>2.1999999999999997</v>
      </c>
      <c r="F317" s="82">
        <v>2.1999999999999997</v>
      </c>
      <c r="G317" s="82">
        <v>2.1900000000000004</v>
      </c>
      <c r="H317" s="82">
        <v>2.14</v>
      </c>
      <c r="I317" s="82">
        <v>2.1500000000000004</v>
      </c>
      <c r="J317" s="82">
        <v>2.1800000000000002</v>
      </c>
      <c r="K317" s="82">
        <v>2.13</v>
      </c>
      <c r="L317" s="82">
        <v>2.13</v>
      </c>
      <c r="M317" s="82">
        <v>2.13</v>
      </c>
      <c r="N317" s="82">
        <v>2.04</v>
      </c>
      <c r="O317" s="82">
        <v>2.0499999999999998</v>
      </c>
      <c r="P317" s="82">
        <v>2.0499999999999998</v>
      </c>
      <c r="Q317" s="82">
        <v>1.99</v>
      </c>
      <c r="R317" s="82">
        <v>2</v>
      </c>
      <c r="S317" s="93">
        <v>2</v>
      </c>
      <c r="T317" s="92">
        <v>2.2399999999999998</v>
      </c>
      <c r="U317" s="82">
        <v>2.21</v>
      </c>
      <c r="V317" s="82">
        <v>2.21</v>
      </c>
      <c r="W317" s="82">
        <v>2.2200000000000002</v>
      </c>
      <c r="X317" s="82">
        <v>2.21</v>
      </c>
      <c r="Y317" s="82">
        <v>2.2199999999999998</v>
      </c>
      <c r="Z317" s="82">
        <v>2.19</v>
      </c>
      <c r="AA317" s="82">
        <v>2.1800000000000002</v>
      </c>
      <c r="AB317" s="82">
        <v>2.19</v>
      </c>
      <c r="AC317" s="82">
        <v>2.14</v>
      </c>
      <c r="AD317" s="82">
        <v>2.1599999999999997</v>
      </c>
      <c r="AE317" s="82">
        <v>2.2000000000000002</v>
      </c>
      <c r="AF317" s="82">
        <v>2.12</v>
      </c>
      <c r="AG317" s="82">
        <v>2.08</v>
      </c>
      <c r="AH317" s="82">
        <v>2.09</v>
      </c>
      <c r="AI317" s="82">
        <v>1.96</v>
      </c>
      <c r="AJ317" s="82">
        <v>1.97</v>
      </c>
      <c r="AK317" s="93">
        <v>1.96</v>
      </c>
    </row>
    <row r="318" spans="1:37" x14ac:dyDescent="0.25">
      <c r="A318" s="97">
        <v>3145</v>
      </c>
      <c r="B318" s="92">
        <v>2.2200000000000002</v>
      </c>
      <c r="C318" s="82">
        <v>2.21</v>
      </c>
      <c r="D318" s="82">
        <v>2.2199999999999998</v>
      </c>
      <c r="E318" s="82">
        <v>2.1999999999999997</v>
      </c>
      <c r="F318" s="82">
        <v>2.1999999999999997</v>
      </c>
      <c r="G318" s="82">
        <v>2.1900000000000004</v>
      </c>
      <c r="H318" s="82">
        <v>2.14</v>
      </c>
      <c r="I318" s="82">
        <v>2.1500000000000004</v>
      </c>
      <c r="J318" s="82">
        <v>2.1800000000000002</v>
      </c>
      <c r="K318" s="82">
        <v>2.13</v>
      </c>
      <c r="L318" s="82">
        <v>2.13</v>
      </c>
      <c r="M318" s="82">
        <v>2.13</v>
      </c>
      <c r="N318" s="82">
        <v>2.04</v>
      </c>
      <c r="O318" s="82">
        <v>2.0499999999999998</v>
      </c>
      <c r="P318" s="82">
        <v>2.0499999999999998</v>
      </c>
      <c r="Q318" s="82">
        <v>1.99</v>
      </c>
      <c r="R318" s="82">
        <v>2</v>
      </c>
      <c r="S318" s="93">
        <v>2</v>
      </c>
      <c r="T318" s="92">
        <v>2.2399999999999998</v>
      </c>
      <c r="U318" s="82">
        <v>2.21</v>
      </c>
      <c r="V318" s="82">
        <v>2.21</v>
      </c>
      <c r="W318" s="82">
        <v>2.2200000000000002</v>
      </c>
      <c r="X318" s="82">
        <v>2.21</v>
      </c>
      <c r="Y318" s="82">
        <v>2.2199999999999998</v>
      </c>
      <c r="Z318" s="82">
        <v>2.19</v>
      </c>
      <c r="AA318" s="82">
        <v>2.1800000000000002</v>
      </c>
      <c r="AB318" s="82">
        <v>2.19</v>
      </c>
      <c r="AC318" s="82">
        <v>2.14</v>
      </c>
      <c r="AD318" s="82">
        <v>2.1599999999999997</v>
      </c>
      <c r="AE318" s="82">
        <v>2.2000000000000002</v>
      </c>
      <c r="AF318" s="82">
        <v>2.12</v>
      </c>
      <c r="AG318" s="82">
        <v>2.0700000000000003</v>
      </c>
      <c r="AH318" s="82">
        <v>2.09</v>
      </c>
      <c r="AI318" s="82">
        <v>1.96</v>
      </c>
      <c r="AJ318" s="82">
        <v>1.97</v>
      </c>
      <c r="AK318" s="93">
        <v>1.96</v>
      </c>
    </row>
    <row r="319" spans="1:37" x14ac:dyDescent="0.25">
      <c r="A319" s="97">
        <v>3155</v>
      </c>
      <c r="B319" s="92">
        <v>2.2200000000000002</v>
      </c>
      <c r="C319" s="82">
        <v>2.21</v>
      </c>
      <c r="D319" s="82">
        <v>2.2199999999999998</v>
      </c>
      <c r="E319" s="82">
        <v>2.1999999999999997</v>
      </c>
      <c r="F319" s="82">
        <v>2.1999999999999997</v>
      </c>
      <c r="G319" s="82">
        <v>2.1900000000000004</v>
      </c>
      <c r="H319" s="82">
        <v>2.14</v>
      </c>
      <c r="I319" s="82">
        <v>2.1500000000000004</v>
      </c>
      <c r="J319" s="82">
        <v>2.1800000000000002</v>
      </c>
      <c r="K319" s="82">
        <v>2.13</v>
      </c>
      <c r="L319" s="82">
        <v>2.13</v>
      </c>
      <c r="M319" s="82">
        <v>2.13</v>
      </c>
      <c r="N319" s="82">
        <v>2.04</v>
      </c>
      <c r="O319" s="82">
        <v>2.0499999999999998</v>
      </c>
      <c r="P319" s="82">
        <v>2.0499999999999998</v>
      </c>
      <c r="Q319" s="82">
        <v>1.99</v>
      </c>
      <c r="R319" s="82">
        <v>2</v>
      </c>
      <c r="S319" s="93">
        <v>2</v>
      </c>
      <c r="T319" s="92">
        <v>2.2399999999999998</v>
      </c>
      <c r="U319" s="82">
        <v>2.21</v>
      </c>
      <c r="V319" s="82">
        <v>2.21</v>
      </c>
      <c r="W319" s="82">
        <v>2.2200000000000002</v>
      </c>
      <c r="X319" s="82">
        <v>2.21</v>
      </c>
      <c r="Y319" s="82">
        <v>2.2199999999999998</v>
      </c>
      <c r="Z319" s="82">
        <v>2.19</v>
      </c>
      <c r="AA319" s="82">
        <v>2.1800000000000002</v>
      </c>
      <c r="AB319" s="82">
        <v>2.19</v>
      </c>
      <c r="AC319" s="82">
        <v>2.14</v>
      </c>
      <c r="AD319" s="82">
        <v>2.1599999999999997</v>
      </c>
      <c r="AE319" s="82">
        <v>2.2000000000000002</v>
      </c>
      <c r="AF319" s="82">
        <v>2.12</v>
      </c>
      <c r="AG319" s="82">
        <v>2.0700000000000003</v>
      </c>
      <c r="AH319" s="82">
        <v>2.09</v>
      </c>
      <c r="AI319" s="82">
        <v>1.96</v>
      </c>
      <c r="AJ319" s="82">
        <v>1.97</v>
      </c>
      <c r="AK319" s="93">
        <v>1.96</v>
      </c>
    </row>
    <row r="320" spans="1:37" x14ac:dyDescent="0.25">
      <c r="A320" s="97">
        <v>3165</v>
      </c>
      <c r="B320" s="92">
        <v>2.2200000000000002</v>
      </c>
      <c r="C320" s="82">
        <v>2.21</v>
      </c>
      <c r="D320" s="82">
        <v>2.2199999999999998</v>
      </c>
      <c r="E320" s="82">
        <v>2.1999999999999997</v>
      </c>
      <c r="F320" s="82">
        <v>2.1999999999999997</v>
      </c>
      <c r="G320" s="82">
        <v>2.1900000000000004</v>
      </c>
      <c r="H320" s="82">
        <v>2.14</v>
      </c>
      <c r="I320" s="82">
        <v>2.1500000000000004</v>
      </c>
      <c r="J320" s="82">
        <v>2.1800000000000002</v>
      </c>
      <c r="K320" s="82">
        <v>2.13</v>
      </c>
      <c r="L320" s="82">
        <v>2.13</v>
      </c>
      <c r="M320" s="82">
        <v>2.13</v>
      </c>
      <c r="N320" s="82">
        <v>2.04</v>
      </c>
      <c r="O320" s="82">
        <v>2.0499999999999998</v>
      </c>
      <c r="P320" s="82">
        <v>2.0499999999999998</v>
      </c>
      <c r="Q320" s="82">
        <v>1.99</v>
      </c>
      <c r="R320" s="82">
        <v>1.99</v>
      </c>
      <c r="S320" s="93">
        <v>2</v>
      </c>
      <c r="T320" s="92">
        <v>2.2399999999999998</v>
      </c>
      <c r="U320" s="82">
        <v>2.21</v>
      </c>
      <c r="V320" s="82">
        <v>2.21</v>
      </c>
      <c r="W320" s="82">
        <v>2.2200000000000002</v>
      </c>
      <c r="X320" s="82">
        <v>2.21</v>
      </c>
      <c r="Y320" s="82">
        <v>2.2199999999999998</v>
      </c>
      <c r="Z320" s="82">
        <v>2.19</v>
      </c>
      <c r="AA320" s="82">
        <v>2.1800000000000002</v>
      </c>
      <c r="AB320" s="82">
        <v>2.19</v>
      </c>
      <c r="AC320" s="82">
        <v>2.14</v>
      </c>
      <c r="AD320" s="82">
        <v>2.1599999999999997</v>
      </c>
      <c r="AE320" s="82">
        <v>2.2000000000000002</v>
      </c>
      <c r="AF320" s="82">
        <v>2.12</v>
      </c>
      <c r="AG320" s="82">
        <v>2.0700000000000003</v>
      </c>
      <c r="AH320" s="82">
        <v>2.09</v>
      </c>
      <c r="AI320" s="82">
        <v>1.96</v>
      </c>
      <c r="AJ320" s="82">
        <v>1.97</v>
      </c>
      <c r="AK320" s="93">
        <v>1.96</v>
      </c>
    </row>
    <row r="321" spans="1:37" x14ac:dyDescent="0.25">
      <c r="A321" s="97">
        <v>3175</v>
      </c>
      <c r="B321" s="92">
        <v>2.2200000000000002</v>
      </c>
      <c r="C321" s="82">
        <v>2.21</v>
      </c>
      <c r="D321" s="82">
        <v>2.2199999999999998</v>
      </c>
      <c r="E321" s="82">
        <v>2.1999999999999997</v>
      </c>
      <c r="F321" s="82">
        <v>2.1999999999999997</v>
      </c>
      <c r="G321" s="82">
        <v>2.1900000000000004</v>
      </c>
      <c r="H321" s="82">
        <v>2.14</v>
      </c>
      <c r="I321" s="82">
        <v>2.1500000000000004</v>
      </c>
      <c r="J321" s="82">
        <v>2.17</v>
      </c>
      <c r="K321" s="82">
        <v>2.13</v>
      </c>
      <c r="L321" s="82">
        <v>2.13</v>
      </c>
      <c r="M321" s="82">
        <v>2.13</v>
      </c>
      <c r="N321" s="82">
        <v>2.04</v>
      </c>
      <c r="O321" s="82">
        <v>2.0499999999999998</v>
      </c>
      <c r="P321" s="82">
        <v>2.0499999999999998</v>
      </c>
      <c r="Q321" s="82">
        <v>1.99</v>
      </c>
      <c r="R321" s="82">
        <v>1.99</v>
      </c>
      <c r="S321" s="93">
        <v>2</v>
      </c>
      <c r="T321" s="92">
        <v>2.2399999999999998</v>
      </c>
      <c r="U321" s="82">
        <v>2.21</v>
      </c>
      <c r="V321" s="82">
        <v>2.21</v>
      </c>
      <c r="W321" s="82">
        <v>2.2200000000000002</v>
      </c>
      <c r="X321" s="82">
        <v>2.21</v>
      </c>
      <c r="Y321" s="82">
        <v>2.2199999999999998</v>
      </c>
      <c r="Z321" s="82">
        <v>2.19</v>
      </c>
      <c r="AA321" s="82">
        <v>2.1800000000000002</v>
      </c>
      <c r="AB321" s="82">
        <v>2.19</v>
      </c>
      <c r="AC321" s="82">
        <v>2.14</v>
      </c>
      <c r="AD321" s="82">
        <v>2.1599999999999997</v>
      </c>
      <c r="AE321" s="82">
        <v>2.2000000000000002</v>
      </c>
      <c r="AF321" s="82">
        <v>2.12</v>
      </c>
      <c r="AG321" s="82">
        <v>2.0700000000000003</v>
      </c>
      <c r="AH321" s="82">
        <v>2.09</v>
      </c>
      <c r="AI321" s="82">
        <v>1.96</v>
      </c>
      <c r="AJ321" s="82">
        <v>1.97</v>
      </c>
      <c r="AK321" s="93">
        <v>1.96</v>
      </c>
    </row>
    <row r="322" spans="1:37" x14ac:dyDescent="0.25">
      <c r="A322" s="97">
        <v>3185</v>
      </c>
      <c r="B322" s="92">
        <v>2.2200000000000002</v>
      </c>
      <c r="C322" s="82">
        <v>2.21</v>
      </c>
      <c r="D322" s="82">
        <v>2.2199999999999998</v>
      </c>
      <c r="E322" s="82">
        <v>2.1999999999999997</v>
      </c>
      <c r="F322" s="82">
        <v>2.1999999999999997</v>
      </c>
      <c r="G322" s="82">
        <v>2.1900000000000004</v>
      </c>
      <c r="H322" s="82">
        <v>2.14</v>
      </c>
      <c r="I322" s="82">
        <v>2.1500000000000004</v>
      </c>
      <c r="J322" s="82">
        <v>2.17</v>
      </c>
      <c r="K322" s="82">
        <v>2.13</v>
      </c>
      <c r="L322" s="82">
        <v>2.13</v>
      </c>
      <c r="M322" s="82">
        <v>2.13</v>
      </c>
      <c r="N322" s="82">
        <v>2.04</v>
      </c>
      <c r="O322" s="82">
        <v>2.0499999999999998</v>
      </c>
      <c r="P322" s="82">
        <v>2.0499999999999998</v>
      </c>
      <c r="Q322" s="82">
        <v>1.99</v>
      </c>
      <c r="R322" s="82">
        <v>1.99</v>
      </c>
      <c r="S322" s="93">
        <v>2</v>
      </c>
      <c r="T322" s="92">
        <v>2.2399999999999998</v>
      </c>
      <c r="U322" s="82">
        <v>2.21</v>
      </c>
      <c r="V322" s="82">
        <v>2.21</v>
      </c>
      <c r="W322" s="82">
        <v>2.2200000000000002</v>
      </c>
      <c r="X322" s="82">
        <v>2.21</v>
      </c>
      <c r="Y322" s="82">
        <v>2.2199999999999998</v>
      </c>
      <c r="Z322" s="82">
        <v>2.19</v>
      </c>
      <c r="AA322" s="82">
        <v>2.1800000000000002</v>
      </c>
      <c r="AB322" s="82">
        <v>2.19</v>
      </c>
      <c r="AC322" s="82">
        <v>2.14</v>
      </c>
      <c r="AD322" s="82">
        <v>2.1599999999999997</v>
      </c>
      <c r="AE322" s="82">
        <v>2.2000000000000002</v>
      </c>
      <c r="AF322" s="82">
        <v>2.12</v>
      </c>
      <c r="AG322" s="82">
        <v>2.0700000000000003</v>
      </c>
      <c r="AH322" s="82">
        <v>2.09</v>
      </c>
      <c r="AI322" s="82">
        <v>1.96</v>
      </c>
      <c r="AJ322" s="82">
        <v>1.97</v>
      </c>
      <c r="AK322" s="93">
        <v>1.96</v>
      </c>
    </row>
    <row r="323" spans="1:37" x14ac:dyDescent="0.25">
      <c r="A323" s="97">
        <v>3195</v>
      </c>
      <c r="B323" s="92">
        <v>2.2200000000000002</v>
      </c>
      <c r="C323" s="82">
        <v>2.21</v>
      </c>
      <c r="D323" s="82">
        <v>2.2199999999999998</v>
      </c>
      <c r="E323" s="82">
        <v>2.1999999999999997</v>
      </c>
      <c r="F323" s="82">
        <v>2.1999999999999997</v>
      </c>
      <c r="G323" s="82">
        <v>2.1800000000000002</v>
      </c>
      <c r="H323" s="82">
        <v>2.14</v>
      </c>
      <c r="I323" s="82">
        <v>2.1500000000000004</v>
      </c>
      <c r="J323" s="82">
        <v>2.17</v>
      </c>
      <c r="K323" s="82">
        <v>2.13</v>
      </c>
      <c r="L323" s="82">
        <v>2.13</v>
      </c>
      <c r="M323" s="82">
        <v>2.13</v>
      </c>
      <c r="N323" s="82">
        <v>2.04</v>
      </c>
      <c r="O323" s="82">
        <v>2.0499999999999998</v>
      </c>
      <c r="P323" s="82">
        <v>2.0499999999999998</v>
      </c>
      <c r="Q323" s="82">
        <v>1.99</v>
      </c>
      <c r="R323" s="82">
        <v>1.99</v>
      </c>
      <c r="S323" s="93">
        <v>2</v>
      </c>
      <c r="T323" s="92">
        <v>2.2399999999999998</v>
      </c>
      <c r="U323" s="82">
        <v>2.21</v>
      </c>
      <c r="V323" s="82">
        <v>2.21</v>
      </c>
      <c r="W323" s="82">
        <v>2.2200000000000002</v>
      </c>
      <c r="X323" s="82">
        <v>2.21</v>
      </c>
      <c r="Y323" s="82">
        <v>2.2199999999999998</v>
      </c>
      <c r="Z323" s="82">
        <v>2.19</v>
      </c>
      <c r="AA323" s="82">
        <v>2.1800000000000002</v>
      </c>
      <c r="AB323" s="82">
        <v>2.19</v>
      </c>
      <c r="AC323" s="82">
        <v>2.14</v>
      </c>
      <c r="AD323" s="82">
        <v>2.1599999999999997</v>
      </c>
      <c r="AE323" s="82">
        <v>2.2000000000000002</v>
      </c>
      <c r="AF323" s="82">
        <v>2.12</v>
      </c>
      <c r="AG323" s="82">
        <v>2.0700000000000003</v>
      </c>
      <c r="AH323" s="82">
        <v>2.09</v>
      </c>
      <c r="AI323" s="82">
        <v>1.96</v>
      </c>
      <c r="AJ323" s="82">
        <v>1.97</v>
      </c>
      <c r="AK323" s="93">
        <v>1.96</v>
      </c>
    </row>
    <row r="324" spans="1:37" x14ac:dyDescent="0.25">
      <c r="A324" s="97">
        <v>3206</v>
      </c>
      <c r="B324" s="92">
        <v>2.2200000000000002</v>
      </c>
      <c r="C324" s="82">
        <v>2.21</v>
      </c>
      <c r="D324" s="82">
        <v>2.2199999999999998</v>
      </c>
      <c r="E324" s="82">
        <v>2.1999999999999997</v>
      </c>
      <c r="F324" s="82">
        <v>2.1999999999999997</v>
      </c>
      <c r="G324" s="82">
        <v>2.1800000000000002</v>
      </c>
      <c r="H324" s="82">
        <v>2.14</v>
      </c>
      <c r="I324" s="82">
        <v>2.1500000000000004</v>
      </c>
      <c r="J324" s="82">
        <v>2.17</v>
      </c>
      <c r="K324" s="82">
        <v>2.13</v>
      </c>
      <c r="L324" s="82">
        <v>2.13</v>
      </c>
      <c r="M324" s="82">
        <v>2.13</v>
      </c>
      <c r="N324" s="82">
        <v>2.04</v>
      </c>
      <c r="O324" s="82">
        <v>2.0499999999999998</v>
      </c>
      <c r="P324" s="82">
        <v>2.0499999999999998</v>
      </c>
      <c r="Q324" s="82">
        <v>1.99</v>
      </c>
      <c r="R324" s="82">
        <v>1.99</v>
      </c>
      <c r="S324" s="93">
        <v>2</v>
      </c>
      <c r="T324" s="92">
        <v>2.2399999999999998</v>
      </c>
      <c r="U324" s="82">
        <v>2.21</v>
      </c>
      <c r="V324" s="82">
        <v>2.21</v>
      </c>
      <c r="W324" s="82">
        <v>2.2200000000000002</v>
      </c>
      <c r="X324" s="82">
        <v>2.21</v>
      </c>
      <c r="Y324" s="82">
        <v>2.2199999999999998</v>
      </c>
      <c r="Z324" s="82">
        <v>2.19</v>
      </c>
      <c r="AA324" s="82">
        <v>2.1800000000000002</v>
      </c>
      <c r="AB324" s="82">
        <v>2.19</v>
      </c>
      <c r="AC324" s="82">
        <v>2.14</v>
      </c>
      <c r="AD324" s="82">
        <v>2.1599999999999997</v>
      </c>
      <c r="AE324" s="82">
        <v>2.2000000000000002</v>
      </c>
      <c r="AF324" s="82">
        <v>2.12</v>
      </c>
      <c r="AG324" s="82">
        <v>2.0700000000000003</v>
      </c>
      <c r="AH324" s="82">
        <v>2.09</v>
      </c>
      <c r="AI324" s="82">
        <v>1.96</v>
      </c>
      <c r="AJ324" s="82">
        <v>1.97</v>
      </c>
      <c r="AK324" s="93">
        <v>1.96</v>
      </c>
    </row>
    <row r="325" spans="1:37" x14ac:dyDescent="0.25">
      <c r="A325" s="97">
        <v>3216</v>
      </c>
      <c r="B325" s="92">
        <v>2.2200000000000002</v>
      </c>
      <c r="C325" s="82">
        <v>2.21</v>
      </c>
      <c r="D325" s="82">
        <v>2.2199999999999998</v>
      </c>
      <c r="E325" s="82">
        <v>2.1999999999999997</v>
      </c>
      <c r="F325" s="82">
        <v>2.1999999999999997</v>
      </c>
      <c r="G325" s="82">
        <v>2.1800000000000002</v>
      </c>
      <c r="H325" s="82">
        <v>2.14</v>
      </c>
      <c r="I325" s="82">
        <v>2.1500000000000004</v>
      </c>
      <c r="J325" s="82">
        <v>2.17</v>
      </c>
      <c r="K325" s="82">
        <v>2.13</v>
      </c>
      <c r="L325" s="82">
        <v>2.13</v>
      </c>
      <c r="M325" s="82">
        <v>2.13</v>
      </c>
      <c r="N325" s="82">
        <v>2.04</v>
      </c>
      <c r="O325" s="82">
        <v>2.0499999999999998</v>
      </c>
      <c r="P325" s="82">
        <v>2.0499999999999998</v>
      </c>
      <c r="Q325" s="82">
        <v>1.99</v>
      </c>
      <c r="R325" s="82">
        <v>1.99</v>
      </c>
      <c r="S325" s="93">
        <v>2</v>
      </c>
      <c r="T325" s="92">
        <v>2.2399999999999998</v>
      </c>
      <c r="U325" s="82">
        <v>2.21</v>
      </c>
      <c r="V325" s="82">
        <v>2.21</v>
      </c>
      <c r="W325" s="82">
        <v>2.2200000000000002</v>
      </c>
      <c r="X325" s="82">
        <v>2.21</v>
      </c>
      <c r="Y325" s="82">
        <v>2.2199999999999998</v>
      </c>
      <c r="Z325" s="82">
        <v>2.19</v>
      </c>
      <c r="AA325" s="82">
        <v>2.1800000000000002</v>
      </c>
      <c r="AB325" s="82">
        <v>2.19</v>
      </c>
      <c r="AC325" s="82">
        <v>2.14</v>
      </c>
      <c r="AD325" s="82">
        <v>2.1599999999999997</v>
      </c>
      <c r="AE325" s="82">
        <v>2.2000000000000002</v>
      </c>
      <c r="AF325" s="82">
        <v>2.12</v>
      </c>
      <c r="AG325" s="82">
        <v>2.0700000000000003</v>
      </c>
      <c r="AH325" s="82">
        <v>2.09</v>
      </c>
      <c r="AI325" s="82">
        <v>1.96</v>
      </c>
      <c r="AJ325" s="82">
        <v>1.97</v>
      </c>
      <c r="AK325" s="93">
        <v>1.96</v>
      </c>
    </row>
    <row r="326" spans="1:37" x14ac:dyDescent="0.25">
      <c r="A326" s="97">
        <v>3226</v>
      </c>
      <c r="B326" s="92">
        <v>2.2200000000000002</v>
      </c>
      <c r="C326" s="82">
        <v>2.21</v>
      </c>
      <c r="D326" s="82">
        <v>2.2199999999999998</v>
      </c>
      <c r="E326" s="82">
        <v>2.1999999999999997</v>
      </c>
      <c r="F326" s="82">
        <v>2.1999999999999997</v>
      </c>
      <c r="G326" s="82">
        <v>2.1800000000000002</v>
      </c>
      <c r="H326" s="82">
        <v>2.14</v>
      </c>
      <c r="I326" s="82">
        <v>2.1500000000000004</v>
      </c>
      <c r="J326" s="82">
        <v>2.17</v>
      </c>
      <c r="K326" s="82">
        <v>2.13</v>
      </c>
      <c r="L326" s="82">
        <v>2.13</v>
      </c>
      <c r="M326" s="82">
        <v>2.13</v>
      </c>
      <c r="N326" s="82">
        <v>2.04</v>
      </c>
      <c r="O326" s="82">
        <v>2.04</v>
      </c>
      <c r="P326" s="82">
        <v>2.0499999999999998</v>
      </c>
      <c r="Q326" s="82">
        <v>1.99</v>
      </c>
      <c r="R326" s="82">
        <v>1.99</v>
      </c>
      <c r="S326" s="93">
        <v>2</v>
      </c>
      <c r="T326" s="92">
        <v>2.2399999999999998</v>
      </c>
      <c r="U326" s="82">
        <v>2.21</v>
      </c>
      <c r="V326" s="82">
        <v>2.21</v>
      </c>
      <c r="W326" s="82">
        <v>2.2200000000000002</v>
      </c>
      <c r="X326" s="82">
        <v>2.21</v>
      </c>
      <c r="Y326" s="82">
        <v>2.2199999999999998</v>
      </c>
      <c r="Z326" s="82">
        <v>2.19</v>
      </c>
      <c r="AA326" s="82">
        <v>2.1800000000000002</v>
      </c>
      <c r="AB326" s="82">
        <v>2.19</v>
      </c>
      <c r="AC326" s="82">
        <v>2.14</v>
      </c>
      <c r="AD326" s="82">
        <v>2.1599999999999997</v>
      </c>
      <c r="AE326" s="82">
        <v>2.2000000000000002</v>
      </c>
      <c r="AF326" s="82">
        <v>2.12</v>
      </c>
      <c r="AG326" s="82">
        <v>2.0700000000000003</v>
      </c>
      <c r="AH326" s="82">
        <v>2.09</v>
      </c>
      <c r="AI326" s="82">
        <v>1.96</v>
      </c>
      <c r="AJ326" s="82">
        <v>1.97</v>
      </c>
      <c r="AK326" s="93">
        <v>1.96</v>
      </c>
    </row>
    <row r="327" spans="1:37" x14ac:dyDescent="0.25">
      <c r="A327" s="97">
        <v>3236</v>
      </c>
      <c r="B327" s="92">
        <v>2.2200000000000002</v>
      </c>
      <c r="C327" s="82">
        <v>2.21</v>
      </c>
      <c r="D327" s="82">
        <v>2.2199999999999998</v>
      </c>
      <c r="E327" s="82">
        <v>2.1999999999999997</v>
      </c>
      <c r="F327" s="82">
        <v>2.1999999999999997</v>
      </c>
      <c r="G327" s="82">
        <v>2.1800000000000002</v>
      </c>
      <c r="H327" s="82">
        <v>2.14</v>
      </c>
      <c r="I327" s="82">
        <v>2.14</v>
      </c>
      <c r="J327" s="82">
        <v>2.17</v>
      </c>
      <c r="K327" s="82">
        <v>2.1199999999999997</v>
      </c>
      <c r="L327" s="82">
        <v>2.13</v>
      </c>
      <c r="M327" s="82">
        <v>2.13</v>
      </c>
      <c r="N327" s="82">
        <v>2.04</v>
      </c>
      <c r="O327" s="82">
        <v>2.04</v>
      </c>
      <c r="P327" s="82">
        <v>2.0499999999999998</v>
      </c>
      <c r="Q327" s="82">
        <v>1.99</v>
      </c>
      <c r="R327" s="82">
        <v>1.99</v>
      </c>
      <c r="S327" s="93">
        <v>2</v>
      </c>
      <c r="T327" s="92">
        <v>2.2399999999999998</v>
      </c>
      <c r="U327" s="82">
        <v>2.21</v>
      </c>
      <c r="V327" s="82">
        <v>2.21</v>
      </c>
      <c r="W327" s="82">
        <v>2.2200000000000002</v>
      </c>
      <c r="X327" s="82">
        <v>2.21</v>
      </c>
      <c r="Y327" s="82">
        <v>2.2199999999999998</v>
      </c>
      <c r="Z327" s="82">
        <v>2.19</v>
      </c>
      <c r="AA327" s="82">
        <v>2.1800000000000002</v>
      </c>
      <c r="AB327" s="82">
        <v>2.19</v>
      </c>
      <c r="AC327" s="82">
        <v>2.13</v>
      </c>
      <c r="AD327" s="82">
        <v>2.1599999999999997</v>
      </c>
      <c r="AE327" s="82">
        <v>2.2000000000000002</v>
      </c>
      <c r="AF327" s="82">
        <v>2.12</v>
      </c>
      <c r="AG327" s="82">
        <v>2.0700000000000003</v>
      </c>
      <c r="AH327" s="82">
        <v>2.09</v>
      </c>
      <c r="AI327" s="82">
        <v>1.96</v>
      </c>
      <c r="AJ327" s="82">
        <v>1.97</v>
      </c>
      <c r="AK327" s="93">
        <v>1.96</v>
      </c>
    </row>
    <row r="328" spans="1:37" x14ac:dyDescent="0.25">
      <c r="A328" s="97">
        <v>3246</v>
      </c>
      <c r="B328" s="92">
        <v>2.2200000000000002</v>
      </c>
      <c r="C328" s="82">
        <v>2.21</v>
      </c>
      <c r="D328" s="82">
        <v>2.2199999999999998</v>
      </c>
      <c r="E328" s="82">
        <v>2.1999999999999997</v>
      </c>
      <c r="F328" s="82">
        <v>2.1999999999999997</v>
      </c>
      <c r="G328" s="82">
        <v>2.1800000000000002</v>
      </c>
      <c r="H328" s="82">
        <v>2.14</v>
      </c>
      <c r="I328" s="82">
        <v>2.14</v>
      </c>
      <c r="J328" s="82">
        <v>2.17</v>
      </c>
      <c r="K328" s="82">
        <v>2.1199999999999997</v>
      </c>
      <c r="L328" s="82">
        <v>2.13</v>
      </c>
      <c r="M328" s="82">
        <v>2.13</v>
      </c>
      <c r="N328" s="82">
        <v>2.04</v>
      </c>
      <c r="O328" s="82">
        <v>2.04</v>
      </c>
      <c r="P328" s="82">
        <v>2.0499999999999998</v>
      </c>
      <c r="Q328" s="82">
        <v>1.99</v>
      </c>
      <c r="R328" s="82">
        <v>1.99</v>
      </c>
      <c r="S328" s="93">
        <v>2</v>
      </c>
      <c r="T328" s="92">
        <v>2.2399999999999998</v>
      </c>
      <c r="U328" s="82">
        <v>2.21</v>
      </c>
      <c r="V328" s="82">
        <v>2.21</v>
      </c>
      <c r="W328" s="82">
        <v>2.2200000000000002</v>
      </c>
      <c r="X328" s="82">
        <v>2.21</v>
      </c>
      <c r="Y328" s="82">
        <v>2.2199999999999998</v>
      </c>
      <c r="Z328" s="82">
        <v>2.19</v>
      </c>
      <c r="AA328" s="82">
        <v>2.1800000000000002</v>
      </c>
      <c r="AB328" s="82">
        <v>2.19</v>
      </c>
      <c r="AC328" s="82">
        <v>2.13</v>
      </c>
      <c r="AD328" s="82">
        <v>2.1599999999999997</v>
      </c>
      <c r="AE328" s="82">
        <v>2.2000000000000002</v>
      </c>
      <c r="AF328" s="82">
        <v>2.12</v>
      </c>
      <c r="AG328" s="82">
        <v>2.0700000000000003</v>
      </c>
      <c r="AH328" s="82">
        <v>2.09</v>
      </c>
      <c r="AI328" s="82">
        <v>1.96</v>
      </c>
      <c r="AJ328" s="82">
        <v>1.97</v>
      </c>
      <c r="AK328" s="93">
        <v>1.96</v>
      </c>
    </row>
    <row r="329" spans="1:37" x14ac:dyDescent="0.25">
      <c r="A329" s="97">
        <v>3256</v>
      </c>
      <c r="B329" s="92">
        <v>2.2200000000000002</v>
      </c>
      <c r="C329" s="82">
        <v>2.21</v>
      </c>
      <c r="D329" s="82">
        <v>2.2199999999999998</v>
      </c>
      <c r="E329" s="82">
        <v>2.1999999999999997</v>
      </c>
      <c r="F329" s="82">
        <v>2.1999999999999997</v>
      </c>
      <c r="G329" s="82">
        <v>2.1800000000000002</v>
      </c>
      <c r="H329" s="82">
        <v>2.14</v>
      </c>
      <c r="I329" s="82">
        <v>2.14</v>
      </c>
      <c r="J329" s="82">
        <v>2.17</v>
      </c>
      <c r="K329" s="82">
        <v>2.1199999999999997</v>
      </c>
      <c r="L329" s="82">
        <v>2.13</v>
      </c>
      <c r="M329" s="82">
        <v>2.13</v>
      </c>
      <c r="N329" s="82">
        <v>2.04</v>
      </c>
      <c r="O329" s="82">
        <v>2.04</v>
      </c>
      <c r="P329" s="82">
        <v>2.0499999999999998</v>
      </c>
      <c r="Q329" s="82">
        <v>1.99</v>
      </c>
      <c r="R329" s="82">
        <v>1.99</v>
      </c>
      <c r="S329" s="93">
        <v>2</v>
      </c>
      <c r="T329" s="92">
        <v>2.2399999999999998</v>
      </c>
      <c r="U329" s="82">
        <v>2.21</v>
      </c>
      <c r="V329" s="82">
        <v>2.21</v>
      </c>
      <c r="W329" s="82">
        <v>2.2200000000000002</v>
      </c>
      <c r="X329" s="82">
        <v>2.21</v>
      </c>
      <c r="Y329" s="82">
        <v>2.2199999999999998</v>
      </c>
      <c r="Z329" s="82">
        <v>2.19</v>
      </c>
      <c r="AA329" s="82">
        <v>2.1800000000000002</v>
      </c>
      <c r="AB329" s="82">
        <v>2.19</v>
      </c>
      <c r="AC329" s="82">
        <v>2.13</v>
      </c>
      <c r="AD329" s="82">
        <v>2.1599999999999997</v>
      </c>
      <c r="AE329" s="82">
        <v>2.2000000000000002</v>
      </c>
      <c r="AF329" s="82">
        <v>2.12</v>
      </c>
      <c r="AG329" s="82">
        <v>2.0700000000000003</v>
      </c>
      <c r="AH329" s="82">
        <v>2.09</v>
      </c>
      <c r="AI329" s="82">
        <v>1.96</v>
      </c>
      <c r="AJ329" s="82">
        <v>1.97</v>
      </c>
      <c r="AK329" s="93">
        <v>1.95</v>
      </c>
    </row>
    <row r="330" spans="1:37" x14ac:dyDescent="0.25">
      <c r="A330" s="97">
        <v>3266</v>
      </c>
      <c r="B330" s="92">
        <v>2.2200000000000002</v>
      </c>
      <c r="C330" s="82">
        <v>2.21</v>
      </c>
      <c r="D330" s="82">
        <v>2.2199999999999998</v>
      </c>
      <c r="E330" s="82">
        <v>2.1999999999999997</v>
      </c>
      <c r="F330" s="82">
        <v>2.1999999999999997</v>
      </c>
      <c r="G330" s="82">
        <v>2.1800000000000002</v>
      </c>
      <c r="H330" s="82">
        <v>2.14</v>
      </c>
      <c r="I330" s="82">
        <v>2.14</v>
      </c>
      <c r="J330" s="82">
        <v>2.17</v>
      </c>
      <c r="K330" s="82">
        <v>2.1199999999999997</v>
      </c>
      <c r="L330" s="82">
        <v>2.13</v>
      </c>
      <c r="M330" s="82">
        <v>2.13</v>
      </c>
      <c r="N330" s="82">
        <v>2.04</v>
      </c>
      <c r="O330" s="82">
        <v>2.04</v>
      </c>
      <c r="P330" s="82">
        <v>2.0499999999999998</v>
      </c>
      <c r="Q330" s="82">
        <v>1.99</v>
      </c>
      <c r="R330" s="82">
        <v>1.99</v>
      </c>
      <c r="S330" s="93">
        <v>2</v>
      </c>
      <c r="T330" s="92">
        <v>2.2399999999999998</v>
      </c>
      <c r="U330" s="82">
        <v>2.21</v>
      </c>
      <c r="V330" s="82">
        <v>2.21</v>
      </c>
      <c r="W330" s="82">
        <v>2.2200000000000002</v>
      </c>
      <c r="X330" s="82">
        <v>2.21</v>
      </c>
      <c r="Y330" s="82">
        <v>2.2199999999999998</v>
      </c>
      <c r="Z330" s="82">
        <v>2.19</v>
      </c>
      <c r="AA330" s="82">
        <v>2.1800000000000002</v>
      </c>
      <c r="AB330" s="82">
        <v>2.19</v>
      </c>
      <c r="AC330" s="82">
        <v>2.13</v>
      </c>
      <c r="AD330" s="82">
        <v>2.1599999999999997</v>
      </c>
      <c r="AE330" s="82">
        <v>2.2000000000000002</v>
      </c>
      <c r="AF330" s="82">
        <v>2.12</v>
      </c>
      <c r="AG330" s="82">
        <v>2.0700000000000003</v>
      </c>
      <c r="AH330" s="82">
        <v>2.09</v>
      </c>
      <c r="AI330" s="82">
        <v>1.96</v>
      </c>
      <c r="AJ330" s="82">
        <v>1.97</v>
      </c>
      <c r="AK330" s="93">
        <v>1.95</v>
      </c>
    </row>
    <row r="331" spans="1:37" x14ac:dyDescent="0.25">
      <c r="A331" s="97">
        <v>3277</v>
      </c>
      <c r="B331" s="92">
        <v>2.2200000000000002</v>
      </c>
      <c r="C331" s="82">
        <v>2.21</v>
      </c>
      <c r="D331" s="82">
        <v>2.2199999999999998</v>
      </c>
      <c r="E331" s="82">
        <v>2.1999999999999997</v>
      </c>
      <c r="F331" s="82">
        <v>2.1999999999999997</v>
      </c>
      <c r="G331" s="82">
        <v>2.1800000000000002</v>
      </c>
      <c r="H331" s="82">
        <v>2.14</v>
      </c>
      <c r="I331" s="82">
        <v>2.14</v>
      </c>
      <c r="J331" s="82">
        <v>2.17</v>
      </c>
      <c r="K331" s="82">
        <v>2.1199999999999997</v>
      </c>
      <c r="L331" s="82">
        <v>2.13</v>
      </c>
      <c r="M331" s="82">
        <v>2.13</v>
      </c>
      <c r="N331" s="82">
        <v>2.04</v>
      </c>
      <c r="O331" s="82">
        <v>2.04</v>
      </c>
      <c r="P331" s="82">
        <v>2.0499999999999998</v>
      </c>
      <c r="Q331" s="82">
        <v>1.99</v>
      </c>
      <c r="R331" s="82">
        <v>1.99</v>
      </c>
      <c r="S331" s="93">
        <v>2</v>
      </c>
      <c r="T331" s="92">
        <v>2.2399999999999998</v>
      </c>
      <c r="U331" s="82">
        <v>2.21</v>
      </c>
      <c r="V331" s="82">
        <v>2.21</v>
      </c>
      <c r="W331" s="82">
        <v>2.2200000000000002</v>
      </c>
      <c r="X331" s="82">
        <v>2.21</v>
      </c>
      <c r="Y331" s="82">
        <v>2.2199999999999998</v>
      </c>
      <c r="Z331" s="82">
        <v>2.19</v>
      </c>
      <c r="AA331" s="82">
        <v>2.1800000000000002</v>
      </c>
      <c r="AB331" s="82">
        <v>2.19</v>
      </c>
      <c r="AC331" s="82">
        <v>2.13</v>
      </c>
      <c r="AD331" s="82">
        <v>2.1599999999999997</v>
      </c>
      <c r="AE331" s="82">
        <v>2.2000000000000002</v>
      </c>
      <c r="AF331" s="82">
        <v>2.12</v>
      </c>
      <c r="AG331" s="82">
        <v>2.0700000000000003</v>
      </c>
      <c r="AH331" s="82">
        <v>2.09</v>
      </c>
      <c r="AI331" s="82">
        <v>1.96</v>
      </c>
      <c r="AJ331" s="82">
        <v>1.97</v>
      </c>
      <c r="AK331" s="93">
        <v>1.95</v>
      </c>
    </row>
    <row r="332" spans="1:37" x14ac:dyDescent="0.25">
      <c r="A332" s="97">
        <v>3287</v>
      </c>
      <c r="B332" s="92">
        <v>2.2200000000000002</v>
      </c>
      <c r="C332" s="82">
        <v>2.21</v>
      </c>
      <c r="D332" s="82">
        <v>2.2199999999999998</v>
      </c>
      <c r="E332" s="82">
        <v>2.1999999999999997</v>
      </c>
      <c r="F332" s="82">
        <v>2.1999999999999997</v>
      </c>
      <c r="G332" s="82">
        <v>2.1800000000000002</v>
      </c>
      <c r="H332" s="82">
        <v>2.14</v>
      </c>
      <c r="I332" s="82">
        <v>2.14</v>
      </c>
      <c r="J332" s="82">
        <v>2.17</v>
      </c>
      <c r="K332" s="82">
        <v>2.1199999999999997</v>
      </c>
      <c r="L332" s="82">
        <v>2.13</v>
      </c>
      <c r="M332" s="82">
        <v>2.13</v>
      </c>
      <c r="N332" s="82">
        <v>2.04</v>
      </c>
      <c r="O332" s="82">
        <v>2.04</v>
      </c>
      <c r="P332" s="82">
        <v>2.0499999999999998</v>
      </c>
      <c r="Q332" s="82">
        <v>1.99</v>
      </c>
      <c r="R332" s="82">
        <v>1.99</v>
      </c>
      <c r="S332" s="93">
        <v>2</v>
      </c>
      <c r="T332" s="92">
        <v>2.2399999999999998</v>
      </c>
      <c r="U332" s="82">
        <v>2.21</v>
      </c>
      <c r="V332" s="82">
        <v>2.21</v>
      </c>
      <c r="W332" s="82">
        <v>2.2200000000000002</v>
      </c>
      <c r="X332" s="82">
        <v>2.21</v>
      </c>
      <c r="Y332" s="82">
        <v>2.2199999999999998</v>
      </c>
      <c r="Z332" s="82">
        <v>2.19</v>
      </c>
      <c r="AA332" s="82">
        <v>2.1800000000000002</v>
      </c>
      <c r="AB332" s="82">
        <v>2.19</v>
      </c>
      <c r="AC332" s="82">
        <v>2.13</v>
      </c>
      <c r="AD332" s="82">
        <v>2.1599999999999997</v>
      </c>
      <c r="AE332" s="82">
        <v>2.2000000000000002</v>
      </c>
      <c r="AF332" s="82">
        <v>2.12</v>
      </c>
      <c r="AG332" s="82">
        <v>2.0700000000000003</v>
      </c>
      <c r="AH332" s="82">
        <v>2.09</v>
      </c>
      <c r="AI332" s="82">
        <v>1.96</v>
      </c>
      <c r="AJ332" s="82">
        <v>1.96</v>
      </c>
      <c r="AK332" s="93">
        <v>1.95</v>
      </c>
    </row>
    <row r="333" spans="1:37" x14ac:dyDescent="0.25">
      <c r="A333" s="97">
        <v>3297</v>
      </c>
      <c r="B333" s="92">
        <v>2.2200000000000002</v>
      </c>
      <c r="C333" s="82">
        <v>2.21</v>
      </c>
      <c r="D333" s="82">
        <v>2.2199999999999998</v>
      </c>
      <c r="E333" s="82">
        <v>2.1999999999999997</v>
      </c>
      <c r="F333" s="82">
        <v>2.1999999999999997</v>
      </c>
      <c r="G333" s="82">
        <v>2.1800000000000002</v>
      </c>
      <c r="H333" s="82">
        <v>2.14</v>
      </c>
      <c r="I333" s="82">
        <v>2.14</v>
      </c>
      <c r="J333" s="82">
        <v>2.17</v>
      </c>
      <c r="K333" s="82">
        <v>2.1199999999999997</v>
      </c>
      <c r="L333" s="82">
        <v>2.13</v>
      </c>
      <c r="M333" s="82">
        <v>2.13</v>
      </c>
      <c r="N333" s="82">
        <v>2.04</v>
      </c>
      <c r="O333" s="82">
        <v>2.04</v>
      </c>
      <c r="P333" s="82">
        <v>2.0499999999999998</v>
      </c>
      <c r="Q333" s="82">
        <v>1.99</v>
      </c>
      <c r="R333" s="82">
        <v>1.99</v>
      </c>
      <c r="S333" s="93">
        <v>2</v>
      </c>
      <c r="T333" s="92">
        <v>2.2399999999999998</v>
      </c>
      <c r="U333" s="82">
        <v>2.21</v>
      </c>
      <c r="V333" s="82">
        <v>2.21</v>
      </c>
      <c r="W333" s="82">
        <v>2.2200000000000002</v>
      </c>
      <c r="X333" s="82">
        <v>2.21</v>
      </c>
      <c r="Y333" s="82">
        <v>2.2199999999999998</v>
      </c>
      <c r="Z333" s="82">
        <v>2.19</v>
      </c>
      <c r="AA333" s="82">
        <v>2.1800000000000002</v>
      </c>
      <c r="AB333" s="82">
        <v>2.19</v>
      </c>
      <c r="AC333" s="82">
        <v>2.13</v>
      </c>
      <c r="AD333" s="82">
        <v>2.1599999999999997</v>
      </c>
      <c r="AE333" s="82">
        <v>2.2000000000000002</v>
      </c>
      <c r="AF333" s="82">
        <v>2.12</v>
      </c>
      <c r="AG333" s="82">
        <v>2.0700000000000003</v>
      </c>
      <c r="AH333" s="82">
        <v>2.09</v>
      </c>
      <c r="AI333" s="82">
        <v>1.95</v>
      </c>
      <c r="AJ333" s="82">
        <v>1.96</v>
      </c>
      <c r="AK333" s="93">
        <v>1.95</v>
      </c>
    </row>
    <row r="334" spans="1:37" x14ac:dyDescent="0.25">
      <c r="A334" s="97">
        <v>3307</v>
      </c>
      <c r="B334" s="92">
        <v>2.2200000000000002</v>
      </c>
      <c r="C334" s="82">
        <v>2.21</v>
      </c>
      <c r="D334" s="82">
        <v>2.2199999999999998</v>
      </c>
      <c r="E334" s="82">
        <v>2.1999999999999997</v>
      </c>
      <c r="F334" s="82">
        <v>2.1999999999999997</v>
      </c>
      <c r="G334" s="82">
        <v>2.1800000000000002</v>
      </c>
      <c r="H334" s="82">
        <v>2.14</v>
      </c>
      <c r="I334" s="82">
        <v>2.14</v>
      </c>
      <c r="J334" s="82">
        <v>2.17</v>
      </c>
      <c r="K334" s="82">
        <v>2.1199999999999997</v>
      </c>
      <c r="L334" s="82">
        <v>2.13</v>
      </c>
      <c r="M334" s="82">
        <v>2.13</v>
      </c>
      <c r="N334" s="82">
        <v>2.04</v>
      </c>
      <c r="O334" s="82">
        <v>2.04</v>
      </c>
      <c r="P334" s="82">
        <v>2.0499999999999998</v>
      </c>
      <c r="Q334" s="82">
        <v>1.99</v>
      </c>
      <c r="R334" s="82">
        <v>1.99</v>
      </c>
      <c r="S334" s="93">
        <v>2</v>
      </c>
      <c r="T334" s="92">
        <v>2.2399999999999998</v>
      </c>
      <c r="U334" s="82">
        <v>2.21</v>
      </c>
      <c r="V334" s="82">
        <v>2.21</v>
      </c>
      <c r="W334" s="82">
        <v>2.2200000000000002</v>
      </c>
      <c r="X334" s="82">
        <v>2.21</v>
      </c>
      <c r="Y334" s="82">
        <v>2.2199999999999998</v>
      </c>
      <c r="Z334" s="82">
        <v>2.19</v>
      </c>
      <c r="AA334" s="82">
        <v>2.1800000000000002</v>
      </c>
      <c r="AB334" s="82">
        <v>2.19</v>
      </c>
      <c r="AC334" s="82">
        <v>2.13</v>
      </c>
      <c r="AD334" s="82">
        <v>2.1599999999999997</v>
      </c>
      <c r="AE334" s="82">
        <v>2.2000000000000002</v>
      </c>
      <c r="AF334" s="82">
        <v>2.12</v>
      </c>
      <c r="AG334" s="82">
        <v>2.0700000000000003</v>
      </c>
      <c r="AH334" s="82">
        <v>2.0799999999999996</v>
      </c>
      <c r="AI334" s="82">
        <v>1.95</v>
      </c>
      <c r="AJ334" s="82">
        <v>1.96</v>
      </c>
      <c r="AK334" s="93">
        <v>1.95</v>
      </c>
    </row>
    <row r="335" spans="1:37" x14ac:dyDescent="0.25">
      <c r="A335" s="97">
        <v>3317</v>
      </c>
      <c r="B335" s="92">
        <v>2.2200000000000002</v>
      </c>
      <c r="C335" s="82">
        <v>2.21</v>
      </c>
      <c r="D335" s="82">
        <v>2.2199999999999998</v>
      </c>
      <c r="E335" s="82">
        <v>2.1999999999999997</v>
      </c>
      <c r="F335" s="82">
        <v>2.1999999999999997</v>
      </c>
      <c r="G335" s="82">
        <v>2.1800000000000002</v>
      </c>
      <c r="H335" s="82">
        <v>2.14</v>
      </c>
      <c r="I335" s="82">
        <v>2.14</v>
      </c>
      <c r="J335" s="82">
        <v>2.17</v>
      </c>
      <c r="K335" s="82">
        <v>2.1199999999999997</v>
      </c>
      <c r="L335" s="82">
        <v>2.13</v>
      </c>
      <c r="M335" s="82">
        <v>2.13</v>
      </c>
      <c r="N335" s="82">
        <v>2.04</v>
      </c>
      <c r="O335" s="82">
        <v>2.04</v>
      </c>
      <c r="P335" s="82">
        <v>2.0499999999999998</v>
      </c>
      <c r="Q335" s="82">
        <v>1.99</v>
      </c>
      <c r="R335" s="82">
        <v>1.99</v>
      </c>
      <c r="S335" s="93">
        <v>2</v>
      </c>
      <c r="T335" s="92">
        <v>2.2399999999999998</v>
      </c>
      <c r="U335" s="82">
        <v>2.21</v>
      </c>
      <c r="V335" s="82">
        <v>2.21</v>
      </c>
      <c r="W335" s="82">
        <v>2.2200000000000002</v>
      </c>
      <c r="X335" s="82">
        <v>2.21</v>
      </c>
      <c r="Y335" s="82">
        <v>2.2199999999999998</v>
      </c>
      <c r="Z335" s="82">
        <v>2.19</v>
      </c>
      <c r="AA335" s="82">
        <v>2.1800000000000002</v>
      </c>
      <c r="AB335" s="82">
        <v>2.19</v>
      </c>
      <c r="AC335" s="82">
        <v>2.13</v>
      </c>
      <c r="AD335" s="82">
        <v>2.1599999999999997</v>
      </c>
      <c r="AE335" s="82">
        <v>2.2000000000000002</v>
      </c>
      <c r="AF335" s="82">
        <v>2.12</v>
      </c>
      <c r="AG335" s="82">
        <v>2.0700000000000003</v>
      </c>
      <c r="AH335" s="82">
        <v>2.0799999999999996</v>
      </c>
      <c r="AI335" s="82">
        <v>1.95</v>
      </c>
      <c r="AJ335" s="82">
        <v>1.96</v>
      </c>
      <c r="AK335" s="93">
        <v>1.95</v>
      </c>
    </row>
    <row r="336" spans="1:37" x14ac:dyDescent="0.25">
      <c r="A336" s="97">
        <v>3327</v>
      </c>
      <c r="B336" s="92">
        <v>2.2200000000000002</v>
      </c>
      <c r="C336" s="82">
        <v>2.21</v>
      </c>
      <c r="D336" s="82">
        <v>2.2199999999999998</v>
      </c>
      <c r="E336" s="82">
        <v>2.1999999999999997</v>
      </c>
      <c r="F336" s="82">
        <v>2.1999999999999997</v>
      </c>
      <c r="G336" s="82">
        <v>2.1800000000000002</v>
      </c>
      <c r="H336" s="82">
        <v>2.14</v>
      </c>
      <c r="I336" s="82">
        <v>2.14</v>
      </c>
      <c r="J336" s="82">
        <v>2.17</v>
      </c>
      <c r="K336" s="82">
        <v>2.1199999999999997</v>
      </c>
      <c r="L336" s="82">
        <v>2.13</v>
      </c>
      <c r="M336" s="82">
        <v>2.13</v>
      </c>
      <c r="N336" s="82">
        <v>2.04</v>
      </c>
      <c r="O336" s="82">
        <v>2.04</v>
      </c>
      <c r="P336" s="82">
        <v>2.0499999999999998</v>
      </c>
      <c r="Q336" s="82">
        <v>1.99</v>
      </c>
      <c r="R336" s="82">
        <v>1.99</v>
      </c>
      <c r="S336" s="93">
        <v>2</v>
      </c>
      <c r="T336" s="92">
        <v>2.2399999999999998</v>
      </c>
      <c r="U336" s="82">
        <v>2.21</v>
      </c>
      <c r="V336" s="82">
        <v>2.21</v>
      </c>
      <c r="W336" s="82">
        <v>2.2200000000000002</v>
      </c>
      <c r="X336" s="82">
        <v>2.21</v>
      </c>
      <c r="Y336" s="82">
        <v>2.2199999999999998</v>
      </c>
      <c r="Z336" s="82">
        <v>2.19</v>
      </c>
      <c r="AA336" s="82">
        <v>2.1800000000000002</v>
      </c>
      <c r="AB336" s="82">
        <v>2.19</v>
      </c>
      <c r="AC336" s="82">
        <v>2.13</v>
      </c>
      <c r="AD336" s="82">
        <v>2.1599999999999997</v>
      </c>
      <c r="AE336" s="82">
        <v>2.2000000000000002</v>
      </c>
      <c r="AF336" s="82">
        <v>2.11</v>
      </c>
      <c r="AG336" s="82">
        <v>2.0700000000000003</v>
      </c>
      <c r="AH336" s="82">
        <v>2.0799999999999996</v>
      </c>
      <c r="AI336" s="82">
        <v>1.95</v>
      </c>
      <c r="AJ336" s="82">
        <v>1.96</v>
      </c>
      <c r="AK336" s="93">
        <v>1.95</v>
      </c>
    </row>
    <row r="337" spans="1:37" x14ac:dyDescent="0.25">
      <c r="A337" s="97">
        <v>3337</v>
      </c>
      <c r="B337" s="92">
        <v>2.2200000000000002</v>
      </c>
      <c r="C337" s="82">
        <v>2.21</v>
      </c>
      <c r="D337" s="82">
        <v>2.2199999999999998</v>
      </c>
      <c r="E337" s="82">
        <v>2.1999999999999997</v>
      </c>
      <c r="F337" s="82">
        <v>2.1999999999999997</v>
      </c>
      <c r="G337" s="82">
        <v>2.1800000000000002</v>
      </c>
      <c r="H337" s="82">
        <v>2.14</v>
      </c>
      <c r="I337" s="82">
        <v>2.14</v>
      </c>
      <c r="J337" s="82">
        <v>2.17</v>
      </c>
      <c r="K337" s="82">
        <v>2.1199999999999997</v>
      </c>
      <c r="L337" s="82">
        <v>2.13</v>
      </c>
      <c r="M337" s="82">
        <v>2.13</v>
      </c>
      <c r="N337" s="82">
        <v>2.04</v>
      </c>
      <c r="O337" s="82">
        <v>2.04</v>
      </c>
      <c r="P337" s="82">
        <v>2.0499999999999998</v>
      </c>
      <c r="Q337" s="82">
        <v>1.99</v>
      </c>
      <c r="R337" s="82">
        <v>1.99</v>
      </c>
      <c r="S337" s="93">
        <v>2</v>
      </c>
      <c r="T337" s="92">
        <v>2.2399999999999998</v>
      </c>
      <c r="U337" s="82">
        <v>2.21</v>
      </c>
      <c r="V337" s="82">
        <v>2.21</v>
      </c>
      <c r="W337" s="82">
        <v>2.2200000000000002</v>
      </c>
      <c r="X337" s="82">
        <v>2.21</v>
      </c>
      <c r="Y337" s="82">
        <v>2.2199999999999998</v>
      </c>
      <c r="Z337" s="82">
        <v>2.19</v>
      </c>
      <c r="AA337" s="82">
        <v>2.1800000000000002</v>
      </c>
      <c r="AB337" s="82">
        <v>2.19</v>
      </c>
      <c r="AC337" s="82">
        <v>2.13</v>
      </c>
      <c r="AD337" s="82">
        <v>2.1599999999999997</v>
      </c>
      <c r="AE337" s="82">
        <v>2.2000000000000002</v>
      </c>
      <c r="AF337" s="82">
        <v>2.11</v>
      </c>
      <c r="AG337" s="82">
        <v>2.0700000000000003</v>
      </c>
      <c r="AH337" s="82">
        <v>2.0799999999999996</v>
      </c>
      <c r="AI337" s="82">
        <v>1.95</v>
      </c>
      <c r="AJ337" s="82">
        <v>1.96</v>
      </c>
      <c r="AK337" s="93">
        <v>1.95</v>
      </c>
    </row>
    <row r="338" spans="1:37" x14ac:dyDescent="0.25">
      <c r="A338" s="97">
        <v>3348</v>
      </c>
      <c r="B338" s="92">
        <v>2.2200000000000002</v>
      </c>
      <c r="C338" s="82">
        <v>2.21</v>
      </c>
      <c r="D338" s="82">
        <v>2.2199999999999998</v>
      </c>
      <c r="E338" s="82">
        <v>2.1999999999999997</v>
      </c>
      <c r="F338" s="82">
        <v>2.1999999999999997</v>
      </c>
      <c r="G338" s="82">
        <v>2.1800000000000002</v>
      </c>
      <c r="H338" s="82">
        <v>2.14</v>
      </c>
      <c r="I338" s="82">
        <v>2.14</v>
      </c>
      <c r="J338" s="82">
        <v>2.17</v>
      </c>
      <c r="K338" s="82">
        <v>2.1199999999999997</v>
      </c>
      <c r="L338" s="82">
        <v>2.13</v>
      </c>
      <c r="M338" s="82">
        <v>2.13</v>
      </c>
      <c r="N338" s="82">
        <v>2.04</v>
      </c>
      <c r="O338" s="82">
        <v>2.04</v>
      </c>
      <c r="P338" s="82">
        <v>2.0499999999999998</v>
      </c>
      <c r="Q338" s="82">
        <v>1.99</v>
      </c>
      <c r="R338" s="82">
        <v>1.99</v>
      </c>
      <c r="S338" s="93">
        <v>2</v>
      </c>
      <c r="T338" s="92">
        <v>2.2399999999999998</v>
      </c>
      <c r="U338" s="82">
        <v>2.21</v>
      </c>
      <c r="V338" s="82">
        <v>2.21</v>
      </c>
      <c r="W338" s="82">
        <v>2.2200000000000002</v>
      </c>
      <c r="X338" s="82">
        <v>2.21</v>
      </c>
      <c r="Y338" s="82">
        <v>2.2199999999999998</v>
      </c>
      <c r="Z338" s="82">
        <v>2.19</v>
      </c>
      <c r="AA338" s="82">
        <v>2.1800000000000002</v>
      </c>
      <c r="AB338" s="82">
        <v>2.19</v>
      </c>
      <c r="AC338" s="82">
        <v>2.13</v>
      </c>
      <c r="AD338" s="82">
        <v>2.1599999999999997</v>
      </c>
      <c r="AE338" s="82">
        <v>2.2000000000000002</v>
      </c>
      <c r="AF338" s="82">
        <v>2.11</v>
      </c>
      <c r="AG338" s="82">
        <v>2.0700000000000003</v>
      </c>
      <c r="AH338" s="82">
        <v>2.0799999999999996</v>
      </c>
      <c r="AI338" s="82">
        <v>1.95</v>
      </c>
      <c r="AJ338" s="82">
        <v>1.96</v>
      </c>
      <c r="AK338" s="93">
        <v>1.95</v>
      </c>
    </row>
    <row r="339" spans="1:37" x14ac:dyDescent="0.25">
      <c r="A339" s="97">
        <v>3358</v>
      </c>
      <c r="B339" s="92">
        <v>2.2200000000000002</v>
      </c>
      <c r="C339" s="82">
        <v>2.21</v>
      </c>
      <c r="D339" s="82">
        <v>2.2199999999999998</v>
      </c>
      <c r="E339" s="82">
        <v>2.1999999999999997</v>
      </c>
      <c r="F339" s="82">
        <v>2.1999999999999997</v>
      </c>
      <c r="G339" s="82">
        <v>2.1800000000000002</v>
      </c>
      <c r="H339" s="82">
        <v>2.14</v>
      </c>
      <c r="I339" s="82">
        <v>2.14</v>
      </c>
      <c r="J339" s="82">
        <v>2.17</v>
      </c>
      <c r="K339" s="82">
        <v>2.1199999999999997</v>
      </c>
      <c r="L339" s="82">
        <v>2.13</v>
      </c>
      <c r="M339" s="82">
        <v>2.13</v>
      </c>
      <c r="N339" s="82">
        <v>2.04</v>
      </c>
      <c r="O339" s="82">
        <v>2.04</v>
      </c>
      <c r="P339" s="82">
        <v>2.0499999999999998</v>
      </c>
      <c r="Q339" s="82">
        <v>1.99</v>
      </c>
      <c r="R339" s="82">
        <v>1.99</v>
      </c>
      <c r="S339" s="93">
        <v>2</v>
      </c>
      <c r="T339" s="92">
        <v>2.2399999999999998</v>
      </c>
      <c r="U339" s="82">
        <v>2.21</v>
      </c>
      <c r="V339" s="82">
        <v>2.21</v>
      </c>
      <c r="W339" s="82">
        <v>2.2200000000000002</v>
      </c>
      <c r="X339" s="82">
        <v>2.21</v>
      </c>
      <c r="Y339" s="82">
        <v>2.2199999999999998</v>
      </c>
      <c r="Z339" s="82">
        <v>2.19</v>
      </c>
      <c r="AA339" s="82">
        <v>2.1800000000000002</v>
      </c>
      <c r="AB339" s="82">
        <v>2.19</v>
      </c>
      <c r="AC339" s="82">
        <v>2.13</v>
      </c>
      <c r="AD339" s="82">
        <v>2.1599999999999997</v>
      </c>
      <c r="AE339" s="82">
        <v>2.2000000000000002</v>
      </c>
      <c r="AF339" s="82">
        <v>2.11</v>
      </c>
      <c r="AG339" s="82">
        <v>2.0700000000000003</v>
      </c>
      <c r="AH339" s="82">
        <v>2.0799999999999996</v>
      </c>
      <c r="AI339" s="82">
        <v>1.95</v>
      </c>
      <c r="AJ339" s="82">
        <v>1.96</v>
      </c>
      <c r="AK339" s="93">
        <v>1.95</v>
      </c>
    </row>
    <row r="340" spans="1:37" x14ac:dyDescent="0.25">
      <c r="A340" s="97">
        <v>3368</v>
      </c>
      <c r="B340" s="92">
        <v>2.2200000000000002</v>
      </c>
      <c r="C340" s="82">
        <v>2.21</v>
      </c>
      <c r="D340" s="82">
        <v>2.2199999999999998</v>
      </c>
      <c r="E340" s="82">
        <v>2.1999999999999997</v>
      </c>
      <c r="F340" s="82">
        <v>2.1999999999999997</v>
      </c>
      <c r="G340" s="82">
        <v>2.1800000000000002</v>
      </c>
      <c r="H340" s="82">
        <v>2.14</v>
      </c>
      <c r="I340" s="82">
        <v>2.14</v>
      </c>
      <c r="J340" s="82">
        <v>2.17</v>
      </c>
      <c r="K340" s="82">
        <v>2.1199999999999997</v>
      </c>
      <c r="L340" s="82">
        <v>2.13</v>
      </c>
      <c r="M340" s="82">
        <v>2.13</v>
      </c>
      <c r="N340" s="82">
        <v>2.04</v>
      </c>
      <c r="O340" s="82">
        <v>2.04</v>
      </c>
      <c r="P340" s="82">
        <v>2.0499999999999998</v>
      </c>
      <c r="Q340" s="82">
        <v>1.98</v>
      </c>
      <c r="R340" s="82">
        <v>1.99</v>
      </c>
      <c r="S340" s="93">
        <v>2</v>
      </c>
      <c r="T340" s="92">
        <v>2.2399999999999998</v>
      </c>
      <c r="U340" s="82">
        <v>2.21</v>
      </c>
      <c r="V340" s="82">
        <v>2.21</v>
      </c>
      <c r="W340" s="82">
        <v>2.2200000000000002</v>
      </c>
      <c r="X340" s="82">
        <v>2.21</v>
      </c>
      <c r="Y340" s="82">
        <v>2.2199999999999998</v>
      </c>
      <c r="Z340" s="82">
        <v>2.19</v>
      </c>
      <c r="AA340" s="82">
        <v>2.1800000000000002</v>
      </c>
      <c r="AB340" s="82">
        <v>2.19</v>
      </c>
      <c r="AC340" s="82">
        <v>2.13</v>
      </c>
      <c r="AD340" s="82">
        <v>2.1599999999999997</v>
      </c>
      <c r="AE340" s="82">
        <v>2.2000000000000002</v>
      </c>
      <c r="AF340" s="82">
        <v>2.11</v>
      </c>
      <c r="AG340" s="82">
        <v>2.0700000000000003</v>
      </c>
      <c r="AH340" s="82">
        <v>2.0799999999999996</v>
      </c>
      <c r="AI340" s="82">
        <v>1.95</v>
      </c>
      <c r="AJ340" s="82">
        <v>1.96</v>
      </c>
      <c r="AK340" s="93">
        <v>1.95</v>
      </c>
    </row>
    <row r="341" spans="1:37" x14ac:dyDescent="0.25">
      <c r="A341" s="97">
        <v>3378</v>
      </c>
      <c r="B341" s="92">
        <v>2.2200000000000002</v>
      </c>
      <c r="C341" s="82">
        <v>2.21</v>
      </c>
      <c r="D341" s="82">
        <v>2.2199999999999998</v>
      </c>
      <c r="E341" s="82">
        <v>2.1999999999999997</v>
      </c>
      <c r="F341" s="82">
        <v>2.1999999999999997</v>
      </c>
      <c r="G341" s="82">
        <v>2.1800000000000002</v>
      </c>
      <c r="H341" s="82">
        <v>2.14</v>
      </c>
      <c r="I341" s="82">
        <v>2.14</v>
      </c>
      <c r="J341" s="82">
        <v>2.17</v>
      </c>
      <c r="K341" s="82">
        <v>2.1199999999999997</v>
      </c>
      <c r="L341" s="82">
        <v>2.13</v>
      </c>
      <c r="M341" s="82">
        <v>2.13</v>
      </c>
      <c r="N341" s="82">
        <v>2.04</v>
      </c>
      <c r="O341" s="82">
        <v>2.04</v>
      </c>
      <c r="P341" s="82">
        <v>2.0499999999999998</v>
      </c>
      <c r="Q341" s="82">
        <v>1.98</v>
      </c>
      <c r="R341" s="82">
        <v>1.99</v>
      </c>
      <c r="S341" s="93">
        <v>2</v>
      </c>
      <c r="T341" s="92">
        <v>2.23</v>
      </c>
      <c r="U341" s="82">
        <v>2.21</v>
      </c>
      <c r="V341" s="82">
        <v>2.21</v>
      </c>
      <c r="W341" s="82">
        <v>2.2200000000000002</v>
      </c>
      <c r="X341" s="82">
        <v>2.21</v>
      </c>
      <c r="Y341" s="82">
        <v>2.2199999999999998</v>
      </c>
      <c r="Z341" s="82">
        <v>2.19</v>
      </c>
      <c r="AA341" s="82">
        <v>2.1800000000000002</v>
      </c>
      <c r="AB341" s="82">
        <v>2.1800000000000002</v>
      </c>
      <c r="AC341" s="82">
        <v>2.13</v>
      </c>
      <c r="AD341" s="82">
        <v>2.1599999999999997</v>
      </c>
      <c r="AE341" s="82">
        <v>2.2000000000000002</v>
      </c>
      <c r="AF341" s="82">
        <v>2.11</v>
      </c>
      <c r="AG341" s="82">
        <v>2.0700000000000003</v>
      </c>
      <c r="AH341" s="82">
        <v>2.0799999999999996</v>
      </c>
      <c r="AI341" s="82">
        <v>1.95</v>
      </c>
      <c r="AJ341" s="82">
        <v>1.96</v>
      </c>
      <c r="AK341" s="93">
        <v>1.95</v>
      </c>
    </row>
    <row r="342" spans="1:37" x14ac:dyDescent="0.25">
      <c r="A342" s="97">
        <v>3388</v>
      </c>
      <c r="B342" s="92">
        <v>2.2200000000000002</v>
      </c>
      <c r="C342" s="82">
        <v>2.21</v>
      </c>
      <c r="D342" s="82">
        <v>2.2199999999999998</v>
      </c>
      <c r="E342" s="82">
        <v>2.1999999999999997</v>
      </c>
      <c r="F342" s="82">
        <v>2.1999999999999997</v>
      </c>
      <c r="G342" s="82">
        <v>2.1800000000000002</v>
      </c>
      <c r="H342" s="82">
        <v>2.14</v>
      </c>
      <c r="I342" s="82">
        <v>2.14</v>
      </c>
      <c r="J342" s="82">
        <v>2.17</v>
      </c>
      <c r="K342" s="82">
        <v>2.1199999999999997</v>
      </c>
      <c r="L342" s="82">
        <v>2.13</v>
      </c>
      <c r="M342" s="82">
        <v>2.13</v>
      </c>
      <c r="N342" s="82">
        <v>2.04</v>
      </c>
      <c r="O342" s="82">
        <v>2.04</v>
      </c>
      <c r="P342" s="82">
        <v>2.0499999999999998</v>
      </c>
      <c r="Q342" s="82">
        <v>1.98</v>
      </c>
      <c r="R342" s="82">
        <v>1.99</v>
      </c>
      <c r="S342" s="93">
        <v>2</v>
      </c>
      <c r="T342" s="92">
        <v>2.23</v>
      </c>
      <c r="U342" s="82">
        <v>2.21</v>
      </c>
      <c r="V342" s="82">
        <v>2.21</v>
      </c>
      <c r="W342" s="82">
        <v>2.2200000000000002</v>
      </c>
      <c r="X342" s="82">
        <v>2.21</v>
      </c>
      <c r="Y342" s="82">
        <v>2.2199999999999998</v>
      </c>
      <c r="Z342" s="82">
        <v>2.19</v>
      </c>
      <c r="AA342" s="82">
        <v>2.1800000000000002</v>
      </c>
      <c r="AB342" s="82">
        <v>2.1800000000000002</v>
      </c>
      <c r="AC342" s="82">
        <v>2.13</v>
      </c>
      <c r="AD342" s="82">
        <v>2.1599999999999997</v>
      </c>
      <c r="AE342" s="82">
        <v>2.2000000000000002</v>
      </c>
      <c r="AF342" s="82">
        <v>2.11</v>
      </c>
      <c r="AG342" s="82">
        <v>2.0700000000000003</v>
      </c>
      <c r="AH342" s="82">
        <v>2.0799999999999996</v>
      </c>
      <c r="AI342" s="82">
        <v>1.95</v>
      </c>
      <c r="AJ342" s="82">
        <v>1.96</v>
      </c>
      <c r="AK342" s="93">
        <v>1.95</v>
      </c>
    </row>
    <row r="343" spans="1:37" x14ac:dyDescent="0.25">
      <c r="A343" s="97">
        <v>3398</v>
      </c>
      <c r="B343" s="92">
        <v>2.2200000000000002</v>
      </c>
      <c r="C343" s="82">
        <v>2.21</v>
      </c>
      <c r="D343" s="82">
        <v>2.2199999999999998</v>
      </c>
      <c r="E343" s="82">
        <v>2.1999999999999997</v>
      </c>
      <c r="F343" s="82">
        <v>2.1999999999999997</v>
      </c>
      <c r="G343" s="82">
        <v>2.1800000000000002</v>
      </c>
      <c r="H343" s="82">
        <v>2.14</v>
      </c>
      <c r="I343" s="82">
        <v>2.14</v>
      </c>
      <c r="J343" s="82">
        <v>2.17</v>
      </c>
      <c r="K343" s="82">
        <v>2.1199999999999997</v>
      </c>
      <c r="L343" s="82">
        <v>2.13</v>
      </c>
      <c r="M343" s="82">
        <v>2.13</v>
      </c>
      <c r="N343" s="82">
        <v>2.04</v>
      </c>
      <c r="O343" s="82">
        <v>2.04</v>
      </c>
      <c r="P343" s="82">
        <v>2.0499999999999998</v>
      </c>
      <c r="Q343" s="82">
        <v>1.98</v>
      </c>
      <c r="R343" s="82">
        <v>1.99</v>
      </c>
      <c r="S343" s="93">
        <v>2</v>
      </c>
      <c r="T343" s="92">
        <v>2.23</v>
      </c>
      <c r="U343" s="82">
        <v>2.21</v>
      </c>
      <c r="V343" s="82">
        <v>2.21</v>
      </c>
      <c r="W343" s="82">
        <v>2.2200000000000002</v>
      </c>
      <c r="X343" s="82">
        <v>2.21</v>
      </c>
      <c r="Y343" s="82">
        <v>2.2199999999999998</v>
      </c>
      <c r="Z343" s="82">
        <v>2.19</v>
      </c>
      <c r="AA343" s="82">
        <v>2.1800000000000002</v>
      </c>
      <c r="AB343" s="82">
        <v>2.1800000000000002</v>
      </c>
      <c r="AC343" s="82">
        <v>2.13</v>
      </c>
      <c r="AD343" s="82">
        <v>2.1599999999999997</v>
      </c>
      <c r="AE343" s="82">
        <v>2.2000000000000002</v>
      </c>
      <c r="AF343" s="82">
        <v>2.11</v>
      </c>
      <c r="AG343" s="82">
        <v>2.0700000000000003</v>
      </c>
      <c r="AH343" s="82">
        <v>2.0799999999999996</v>
      </c>
      <c r="AI343" s="82">
        <v>1.95</v>
      </c>
      <c r="AJ343" s="82">
        <v>1.96</v>
      </c>
      <c r="AK343" s="93">
        <v>1.95</v>
      </c>
    </row>
    <row r="344" spans="1:37" x14ac:dyDescent="0.25">
      <c r="A344" s="97">
        <v>3408</v>
      </c>
      <c r="B344" s="92">
        <v>2.2200000000000002</v>
      </c>
      <c r="C344" s="82">
        <v>2.21</v>
      </c>
      <c r="D344" s="82">
        <v>2.2199999999999998</v>
      </c>
      <c r="E344" s="82">
        <v>2.1999999999999997</v>
      </c>
      <c r="F344" s="82">
        <v>2.1999999999999997</v>
      </c>
      <c r="G344" s="82">
        <v>2.1800000000000002</v>
      </c>
      <c r="H344" s="82">
        <v>2.14</v>
      </c>
      <c r="I344" s="82">
        <v>2.14</v>
      </c>
      <c r="J344" s="82">
        <v>2.17</v>
      </c>
      <c r="K344" s="82">
        <v>2.1199999999999997</v>
      </c>
      <c r="L344" s="82">
        <v>2.13</v>
      </c>
      <c r="M344" s="82">
        <v>2.13</v>
      </c>
      <c r="N344" s="82">
        <v>2.04</v>
      </c>
      <c r="O344" s="82">
        <v>2.04</v>
      </c>
      <c r="P344" s="82">
        <v>2.0499999999999998</v>
      </c>
      <c r="Q344" s="82">
        <v>1.98</v>
      </c>
      <c r="R344" s="82">
        <v>1.99</v>
      </c>
      <c r="S344" s="93">
        <v>2</v>
      </c>
      <c r="T344" s="92">
        <v>2.23</v>
      </c>
      <c r="U344" s="82">
        <v>2.21</v>
      </c>
      <c r="V344" s="82">
        <v>2.21</v>
      </c>
      <c r="W344" s="82">
        <v>2.2200000000000002</v>
      </c>
      <c r="X344" s="82">
        <v>2.21</v>
      </c>
      <c r="Y344" s="82">
        <v>2.2199999999999998</v>
      </c>
      <c r="Z344" s="82">
        <v>2.19</v>
      </c>
      <c r="AA344" s="82">
        <v>2.1800000000000002</v>
      </c>
      <c r="AB344" s="82">
        <v>2.1800000000000002</v>
      </c>
      <c r="AC344" s="82">
        <v>2.13</v>
      </c>
      <c r="AD344" s="82">
        <v>2.1599999999999997</v>
      </c>
      <c r="AE344" s="82">
        <v>2.2000000000000002</v>
      </c>
      <c r="AF344" s="82">
        <v>2.11</v>
      </c>
      <c r="AG344" s="82">
        <v>2.0700000000000003</v>
      </c>
      <c r="AH344" s="82">
        <v>2.0799999999999996</v>
      </c>
      <c r="AI344" s="82">
        <v>1.95</v>
      </c>
      <c r="AJ344" s="82">
        <v>1.96</v>
      </c>
      <c r="AK344" s="93">
        <v>1.95</v>
      </c>
    </row>
    <row r="345" spans="1:37" x14ac:dyDescent="0.25">
      <c r="A345" s="97">
        <v>3419</v>
      </c>
      <c r="B345" s="92">
        <v>2.2200000000000002</v>
      </c>
      <c r="C345" s="82">
        <v>2.21</v>
      </c>
      <c r="D345" s="82">
        <v>2.2199999999999998</v>
      </c>
      <c r="E345" s="82">
        <v>2.1999999999999997</v>
      </c>
      <c r="F345" s="82">
        <v>2.1999999999999997</v>
      </c>
      <c r="G345" s="82">
        <v>2.1800000000000002</v>
      </c>
      <c r="H345" s="82">
        <v>2.14</v>
      </c>
      <c r="I345" s="82">
        <v>2.14</v>
      </c>
      <c r="J345" s="82">
        <v>2.17</v>
      </c>
      <c r="K345" s="82">
        <v>2.1199999999999997</v>
      </c>
      <c r="L345" s="82">
        <v>2.13</v>
      </c>
      <c r="M345" s="82">
        <v>2.13</v>
      </c>
      <c r="N345" s="82">
        <v>2.04</v>
      </c>
      <c r="O345" s="82">
        <v>2.04</v>
      </c>
      <c r="P345" s="82">
        <v>2.0499999999999998</v>
      </c>
      <c r="Q345" s="82">
        <v>1.98</v>
      </c>
      <c r="R345" s="82">
        <v>1.99</v>
      </c>
      <c r="S345" s="93">
        <v>2</v>
      </c>
      <c r="T345" s="92">
        <v>2.23</v>
      </c>
      <c r="U345" s="82">
        <v>2.2000000000000002</v>
      </c>
      <c r="V345" s="82">
        <v>2.21</v>
      </c>
      <c r="W345" s="82">
        <v>2.2200000000000002</v>
      </c>
      <c r="X345" s="82">
        <v>2.21</v>
      </c>
      <c r="Y345" s="82">
        <v>2.2199999999999998</v>
      </c>
      <c r="Z345" s="82">
        <v>2.19</v>
      </c>
      <c r="AA345" s="82">
        <v>2.1800000000000002</v>
      </c>
      <c r="AB345" s="82">
        <v>2.1800000000000002</v>
      </c>
      <c r="AC345" s="82">
        <v>2.13</v>
      </c>
      <c r="AD345" s="82">
        <v>2.1599999999999997</v>
      </c>
      <c r="AE345" s="82">
        <v>2.2000000000000002</v>
      </c>
      <c r="AF345" s="82">
        <v>2.11</v>
      </c>
      <c r="AG345" s="82">
        <v>2.06</v>
      </c>
      <c r="AH345" s="82">
        <v>2.0799999999999996</v>
      </c>
      <c r="AI345" s="82">
        <v>1.95</v>
      </c>
      <c r="AJ345" s="82">
        <v>1.96</v>
      </c>
      <c r="AK345" s="93">
        <v>1.94</v>
      </c>
    </row>
    <row r="346" spans="1:37" x14ac:dyDescent="0.25">
      <c r="A346" s="97">
        <v>3429</v>
      </c>
      <c r="B346" s="92">
        <v>2.2200000000000002</v>
      </c>
      <c r="C346" s="82">
        <v>2.21</v>
      </c>
      <c r="D346" s="82">
        <v>2.2199999999999998</v>
      </c>
      <c r="E346" s="82">
        <v>2.1999999999999997</v>
      </c>
      <c r="F346" s="82">
        <v>2.1999999999999997</v>
      </c>
      <c r="G346" s="82">
        <v>2.1800000000000002</v>
      </c>
      <c r="H346" s="82">
        <v>2.14</v>
      </c>
      <c r="I346" s="82">
        <v>2.14</v>
      </c>
      <c r="J346" s="82">
        <v>2.17</v>
      </c>
      <c r="K346" s="82">
        <v>2.1199999999999997</v>
      </c>
      <c r="L346" s="82">
        <v>2.13</v>
      </c>
      <c r="M346" s="82">
        <v>2.13</v>
      </c>
      <c r="N346" s="82">
        <v>2.04</v>
      </c>
      <c r="O346" s="82">
        <v>2.04</v>
      </c>
      <c r="P346" s="82">
        <v>2.0499999999999998</v>
      </c>
      <c r="Q346" s="82">
        <v>1.98</v>
      </c>
      <c r="R346" s="82">
        <v>1.99</v>
      </c>
      <c r="S346" s="93">
        <v>2</v>
      </c>
      <c r="T346" s="92">
        <v>2.23</v>
      </c>
      <c r="U346" s="82">
        <v>2.2000000000000002</v>
      </c>
      <c r="V346" s="82">
        <v>2.21</v>
      </c>
      <c r="W346" s="82">
        <v>2.2200000000000002</v>
      </c>
      <c r="X346" s="82">
        <v>2.21</v>
      </c>
      <c r="Y346" s="82">
        <v>2.2199999999999998</v>
      </c>
      <c r="Z346" s="82">
        <v>2.19</v>
      </c>
      <c r="AA346" s="82">
        <v>2.1800000000000002</v>
      </c>
      <c r="AB346" s="82">
        <v>2.1800000000000002</v>
      </c>
      <c r="AC346" s="82">
        <v>2.13</v>
      </c>
      <c r="AD346" s="82">
        <v>2.1599999999999997</v>
      </c>
      <c r="AE346" s="82">
        <v>2.2000000000000002</v>
      </c>
      <c r="AF346" s="82">
        <v>2.11</v>
      </c>
      <c r="AG346" s="82">
        <v>2.06</v>
      </c>
      <c r="AH346" s="82">
        <v>2.0799999999999996</v>
      </c>
      <c r="AI346" s="82">
        <v>1.95</v>
      </c>
      <c r="AJ346" s="82">
        <v>1.96</v>
      </c>
      <c r="AK346" s="93">
        <v>1.94</v>
      </c>
    </row>
    <row r="347" spans="1:37" x14ac:dyDescent="0.25">
      <c r="A347" s="97">
        <v>3439</v>
      </c>
      <c r="B347" s="92">
        <v>2.2200000000000002</v>
      </c>
      <c r="C347" s="82">
        <v>2.21</v>
      </c>
      <c r="D347" s="82">
        <v>2.2199999999999998</v>
      </c>
      <c r="E347" s="82">
        <v>2.1999999999999997</v>
      </c>
      <c r="F347" s="82">
        <v>2.1999999999999997</v>
      </c>
      <c r="G347" s="82">
        <v>2.1800000000000002</v>
      </c>
      <c r="H347" s="82">
        <v>2.14</v>
      </c>
      <c r="I347" s="82">
        <v>2.14</v>
      </c>
      <c r="J347" s="82">
        <v>2.17</v>
      </c>
      <c r="K347" s="82">
        <v>2.1199999999999997</v>
      </c>
      <c r="L347" s="82">
        <v>2.13</v>
      </c>
      <c r="M347" s="82">
        <v>2.13</v>
      </c>
      <c r="N347" s="82">
        <v>2.04</v>
      </c>
      <c r="O347" s="82">
        <v>2.04</v>
      </c>
      <c r="P347" s="82">
        <v>2.0499999999999998</v>
      </c>
      <c r="Q347" s="82">
        <v>1.98</v>
      </c>
      <c r="R347" s="82">
        <v>1.99</v>
      </c>
      <c r="S347" s="93">
        <v>2</v>
      </c>
      <c r="T347" s="92">
        <v>2.23</v>
      </c>
      <c r="U347" s="82">
        <v>2.2000000000000002</v>
      </c>
      <c r="V347" s="82">
        <v>2.21</v>
      </c>
      <c r="W347" s="82">
        <v>2.21</v>
      </c>
      <c r="X347" s="82">
        <v>2.21</v>
      </c>
      <c r="Y347" s="82">
        <v>2.2199999999999998</v>
      </c>
      <c r="Z347" s="82">
        <v>2.19</v>
      </c>
      <c r="AA347" s="82">
        <v>2.1800000000000002</v>
      </c>
      <c r="AB347" s="82">
        <v>2.1800000000000002</v>
      </c>
      <c r="AC347" s="82">
        <v>2.13</v>
      </c>
      <c r="AD347" s="82">
        <v>2.1599999999999997</v>
      </c>
      <c r="AE347" s="82">
        <v>2.2000000000000002</v>
      </c>
      <c r="AF347" s="82">
        <v>2.11</v>
      </c>
      <c r="AG347" s="82">
        <v>2.06</v>
      </c>
      <c r="AH347" s="82">
        <v>2.0799999999999996</v>
      </c>
      <c r="AI347" s="82">
        <v>1.95</v>
      </c>
      <c r="AJ347" s="82">
        <v>1.96</v>
      </c>
      <c r="AK347" s="93">
        <v>1.94</v>
      </c>
    </row>
    <row r="348" spans="1:37" x14ac:dyDescent="0.25">
      <c r="A348" s="97">
        <v>3449</v>
      </c>
      <c r="B348" s="92">
        <v>2.2200000000000002</v>
      </c>
      <c r="C348" s="82">
        <v>2.21</v>
      </c>
      <c r="D348" s="82">
        <v>2.2199999999999998</v>
      </c>
      <c r="E348" s="82">
        <v>2.1999999999999997</v>
      </c>
      <c r="F348" s="82">
        <v>2.1999999999999997</v>
      </c>
      <c r="G348" s="82">
        <v>2.1800000000000002</v>
      </c>
      <c r="H348" s="82">
        <v>2.14</v>
      </c>
      <c r="I348" s="82">
        <v>2.14</v>
      </c>
      <c r="J348" s="82">
        <v>2.17</v>
      </c>
      <c r="K348" s="82">
        <v>2.1199999999999997</v>
      </c>
      <c r="L348" s="82">
        <v>2.13</v>
      </c>
      <c r="M348" s="82">
        <v>2.13</v>
      </c>
      <c r="N348" s="82">
        <v>2.0299999999999998</v>
      </c>
      <c r="O348" s="82">
        <v>2.04</v>
      </c>
      <c r="P348" s="82">
        <v>2.0499999999999998</v>
      </c>
      <c r="Q348" s="82">
        <v>1.98</v>
      </c>
      <c r="R348" s="82">
        <v>1.99</v>
      </c>
      <c r="S348" s="93">
        <v>2</v>
      </c>
      <c r="T348" s="92">
        <v>2.23</v>
      </c>
      <c r="U348" s="82">
        <v>2.2000000000000002</v>
      </c>
      <c r="V348" s="82">
        <v>2.21</v>
      </c>
      <c r="W348" s="82">
        <v>2.21</v>
      </c>
      <c r="X348" s="82">
        <v>2.21</v>
      </c>
      <c r="Y348" s="82">
        <v>2.2199999999999998</v>
      </c>
      <c r="Z348" s="82">
        <v>2.19</v>
      </c>
      <c r="AA348" s="82">
        <v>2.1800000000000002</v>
      </c>
      <c r="AB348" s="82">
        <v>2.1800000000000002</v>
      </c>
      <c r="AC348" s="82">
        <v>2.13</v>
      </c>
      <c r="AD348" s="82">
        <v>2.1599999999999997</v>
      </c>
      <c r="AE348" s="82">
        <v>2.2000000000000002</v>
      </c>
      <c r="AF348" s="82">
        <v>2.11</v>
      </c>
      <c r="AG348" s="82">
        <v>2.06</v>
      </c>
      <c r="AH348" s="82">
        <v>2.0799999999999996</v>
      </c>
      <c r="AI348" s="82">
        <v>1.95</v>
      </c>
      <c r="AJ348" s="82">
        <v>1.96</v>
      </c>
      <c r="AK348" s="93">
        <v>1.94</v>
      </c>
    </row>
    <row r="349" spans="1:37" x14ac:dyDescent="0.25">
      <c r="A349" s="97">
        <v>3459</v>
      </c>
      <c r="B349" s="92">
        <v>2.2200000000000002</v>
      </c>
      <c r="C349" s="82">
        <v>2.21</v>
      </c>
      <c r="D349" s="82">
        <v>2.2199999999999998</v>
      </c>
      <c r="E349" s="82">
        <v>2.1999999999999997</v>
      </c>
      <c r="F349" s="82">
        <v>2.1999999999999997</v>
      </c>
      <c r="G349" s="82">
        <v>2.1800000000000002</v>
      </c>
      <c r="H349" s="82">
        <v>2.14</v>
      </c>
      <c r="I349" s="82">
        <v>2.14</v>
      </c>
      <c r="J349" s="82">
        <v>2.17</v>
      </c>
      <c r="K349" s="82">
        <v>2.1199999999999997</v>
      </c>
      <c r="L349" s="82">
        <v>2.13</v>
      </c>
      <c r="M349" s="82">
        <v>2.13</v>
      </c>
      <c r="N349" s="82">
        <v>2.0299999999999998</v>
      </c>
      <c r="O349" s="82">
        <v>2.04</v>
      </c>
      <c r="P349" s="82">
        <v>2.0499999999999998</v>
      </c>
      <c r="Q349" s="82">
        <v>1.98</v>
      </c>
      <c r="R349" s="82">
        <v>1.99</v>
      </c>
      <c r="S349" s="93">
        <v>1.99</v>
      </c>
      <c r="T349" s="92">
        <v>2.23</v>
      </c>
      <c r="U349" s="82">
        <v>2.2000000000000002</v>
      </c>
      <c r="V349" s="82">
        <v>2.21</v>
      </c>
      <c r="W349" s="82">
        <v>2.21</v>
      </c>
      <c r="X349" s="82">
        <v>2.21</v>
      </c>
      <c r="Y349" s="82">
        <v>2.2199999999999998</v>
      </c>
      <c r="Z349" s="82">
        <v>2.19</v>
      </c>
      <c r="AA349" s="82">
        <v>2.1800000000000002</v>
      </c>
      <c r="AB349" s="82">
        <v>2.1800000000000002</v>
      </c>
      <c r="AC349" s="82">
        <v>2.13</v>
      </c>
      <c r="AD349" s="82">
        <v>2.1599999999999997</v>
      </c>
      <c r="AE349" s="82">
        <v>2.2000000000000002</v>
      </c>
      <c r="AF349" s="82">
        <v>2.11</v>
      </c>
      <c r="AG349" s="82">
        <v>2.06</v>
      </c>
      <c r="AH349" s="82">
        <v>2.0799999999999996</v>
      </c>
      <c r="AI349" s="82">
        <v>1.95</v>
      </c>
      <c r="AJ349" s="82">
        <v>1.96</v>
      </c>
      <c r="AK349" s="93">
        <v>1.94</v>
      </c>
    </row>
    <row r="350" spans="1:37" x14ac:dyDescent="0.25">
      <c r="A350" s="97">
        <v>3469</v>
      </c>
      <c r="B350" s="92">
        <v>2.2200000000000002</v>
      </c>
      <c r="C350" s="82">
        <v>2.21</v>
      </c>
      <c r="D350" s="82">
        <v>2.2199999999999998</v>
      </c>
      <c r="E350" s="82">
        <v>2.1999999999999997</v>
      </c>
      <c r="F350" s="82">
        <v>2.1999999999999997</v>
      </c>
      <c r="G350" s="82">
        <v>2.1800000000000002</v>
      </c>
      <c r="H350" s="82">
        <v>2.14</v>
      </c>
      <c r="I350" s="82">
        <v>2.14</v>
      </c>
      <c r="J350" s="82">
        <v>2.17</v>
      </c>
      <c r="K350" s="82">
        <v>2.1199999999999997</v>
      </c>
      <c r="L350" s="82">
        <v>2.13</v>
      </c>
      <c r="M350" s="82">
        <v>2.13</v>
      </c>
      <c r="N350" s="82">
        <v>2.0299999999999998</v>
      </c>
      <c r="O350" s="82">
        <v>2.04</v>
      </c>
      <c r="P350" s="82">
        <v>2.0499999999999998</v>
      </c>
      <c r="Q350" s="82">
        <v>1.98</v>
      </c>
      <c r="R350" s="82">
        <v>1.99</v>
      </c>
      <c r="S350" s="93">
        <v>1.99</v>
      </c>
      <c r="T350" s="92">
        <v>2.23</v>
      </c>
      <c r="U350" s="82">
        <v>2.2000000000000002</v>
      </c>
      <c r="V350" s="82">
        <v>2.21</v>
      </c>
      <c r="W350" s="82">
        <v>2.21</v>
      </c>
      <c r="X350" s="82">
        <v>2.21</v>
      </c>
      <c r="Y350" s="82">
        <v>2.2199999999999998</v>
      </c>
      <c r="Z350" s="82">
        <v>2.19</v>
      </c>
      <c r="AA350" s="82">
        <v>2.1800000000000002</v>
      </c>
      <c r="AB350" s="82">
        <v>2.1800000000000002</v>
      </c>
      <c r="AC350" s="82">
        <v>2.13</v>
      </c>
      <c r="AD350" s="82">
        <v>2.1599999999999997</v>
      </c>
      <c r="AE350" s="82">
        <v>2.2000000000000002</v>
      </c>
      <c r="AF350" s="82">
        <v>2.11</v>
      </c>
      <c r="AG350" s="82">
        <v>2.06</v>
      </c>
      <c r="AH350" s="82">
        <v>2.0799999999999996</v>
      </c>
      <c r="AI350" s="82">
        <v>1.95</v>
      </c>
      <c r="AJ350" s="82">
        <v>1.95</v>
      </c>
      <c r="AK350" s="93">
        <v>1.94</v>
      </c>
    </row>
    <row r="351" spans="1:37" x14ac:dyDescent="0.25">
      <c r="A351" s="97">
        <v>3480</v>
      </c>
      <c r="B351" s="92">
        <v>2.2200000000000002</v>
      </c>
      <c r="C351" s="82">
        <v>2.21</v>
      </c>
      <c r="D351" s="82">
        <v>2.2199999999999998</v>
      </c>
      <c r="E351" s="82">
        <v>2.1999999999999997</v>
      </c>
      <c r="F351" s="82">
        <v>2.1999999999999997</v>
      </c>
      <c r="G351" s="82">
        <v>2.1800000000000002</v>
      </c>
      <c r="H351" s="82">
        <v>2.14</v>
      </c>
      <c r="I351" s="82">
        <v>2.14</v>
      </c>
      <c r="J351" s="82">
        <v>2.17</v>
      </c>
      <c r="K351" s="82">
        <v>2.1199999999999997</v>
      </c>
      <c r="L351" s="82">
        <v>2.13</v>
      </c>
      <c r="M351" s="82">
        <v>2.13</v>
      </c>
      <c r="N351" s="82">
        <v>2.0299999999999998</v>
      </c>
      <c r="O351" s="82">
        <v>2.04</v>
      </c>
      <c r="P351" s="82">
        <v>2.0499999999999998</v>
      </c>
      <c r="Q351" s="82">
        <v>1.98</v>
      </c>
      <c r="R351" s="82">
        <v>1.99</v>
      </c>
      <c r="S351" s="93">
        <v>1.99</v>
      </c>
      <c r="T351" s="92">
        <v>2.23</v>
      </c>
      <c r="U351" s="82">
        <v>2.2000000000000002</v>
      </c>
      <c r="V351" s="82">
        <v>2.21</v>
      </c>
      <c r="W351" s="82">
        <v>2.21</v>
      </c>
      <c r="X351" s="82">
        <v>2.21</v>
      </c>
      <c r="Y351" s="82">
        <v>2.2199999999999998</v>
      </c>
      <c r="Z351" s="82">
        <v>2.19</v>
      </c>
      <c r="AA351" s="82">
        <v>2.1800000000000002</v>
      </c>
      <c r="AB351" s="82">
        <v>2.1800000000000002</v>
      </c>
      <c r="AC351" s="82">
        <v>2.13</v>
      </c>
      <c r="AD351" s="82">
        <v>2.1599999999999997</v>
      </c>
      <c r="AE351" s="82">
        <v>2.2000000000000002</v>
      </c>
      <c r="AF351" s="82">
        <v>2.11</v>
      </c>
      <c r="AG351" s="82">
        <v>2.06</v>
      </c>
      <c r="AH351" s="82">
        <v>2.0799999999999996</v>
      </c>
      <c r="AI351" s="82">
        <v>1.94</v>
      </c>
      <c r="AJ351" s="82">
        <v>1.95</v>
      </c>
      <c r="AK351" s="93">
        <v>1.94</v>
      </c>
    </row>
    <row r="352" spans="1:37" x14ac:dyDescent="0.25">
      <c r="A352" s="97">
        <v>3490</v>
      </c>
      <c r="B352" s="92">
        <v>2.2200000000000002</v>
      </c>
      <c r="C352" s="82">
        <v>2.21</v>
      </c>
      <c r="D352" s="82">
        <v>2.2199999999999998</v>
      </c>
      <c r="E352" s="82">
        <v>2.1999999999999997</v>
      </c>
      <c r="F352" s="82">
        <v>2.1999999999999997</v>
      </c>
      <c r="G352" s="82">
        <v>2.1800000000000002</v>
      </c>
      <c r="H352" s="82">
        <v>2.14</v>
      </c>
      <c r="I352" s="82">
        <v>2.14</v>
      </c>
      <c r="J352" s="82">
        <v>2.17</v>
      </c>
      <c r="K352" s="82">
        <v>2.1199999999999997</v>
      </c>
      <c r="L352" s="82">
        <v>2.13</v>
      </c>
      <c r="M352" s="82">
        <v>2.13</v>
      </c>
      <c r="N352" s="82">
        <v>2.0299999999999998</v>
      </c>
      <c r="O352" s="82">
        <v>2.04</v>
      </c>
      <c r="P352" s="82">
        <v>2.0499999999999998</v>
      </c>
      <c r="Q352" s="82">
        <v>1.98</v>
      </c>
      <c r="R352" s="82">
        <v>1.99</v>
      </c>
      <c r="S352" s="93">
        <v>1.99</v>
      </c>
      <c r="T352" s="92">
        <v>2.23</v>
      </c>
      <c r="U352" s="82">
        <v>2.2000000000000002</v>
      </c>
      <c r="V352" s="82">
        <v>2.21</v>
      </c>
      <c r="W352" s="82">
        <v>2.21</v>
      </c>
      <c r="X352" s="82">
        <v>2.21</v>
      </c>
      <c r="Y352" s="82">
        <v>2.2199999999999998</v>
      </c>
      <c r="Z352" s="82">
        <v>2.19</v>
      </c>
      <c r="AA352" s="82">
        <v>2.1800000000000002</v>
      </c>
      <c r="AB352" s="82">
        <v>2.1800000000000002</v>
      </c>
      <c r="AC352" s="82">
        <v>2.13</v>
      </c>
      <c r="AD352" s="82">
        <v>2.1599999999999997</v>
      </c>
      <c r="AE352" s="82">
        <v>2.2000000000000002</v>
      </c>
      <c r="AF352" s="82">
        <v>2.11</v>
      </c>
      <c r="AG352" s="82">
        <v>2.06</v>
      </c>
      <c r="AH352" s="82">
        <v>2.0799999999999996</v>
      </c>
      <c r="AI352" s="82">
        <v>1.94</v>
      </c>
      <c r="AJ352" s="82">
        <v>1.95</v>
      </c>
      <c r="AK352" s="93">
        <v>1.94</v>
      </c>
    </row>
    <row r="353" spans="1:37" x14ac:dyDescent="0.25">
      <c r="A353" s="97">
        <v>3500</v>
      </c>
      <c r="B353" s="92">
        <v>2.2200000000000002</v>
      </c>
      <c r="C353" s="82">
        <v>2.21</v>
      </c>
      <c r="D353" s="82">
        <v>2.2199999999999998</v>
      </c>
      <c r="E353" s="82">
        <v>2.1999999999999997</v>
      </c>
      <c r="F353" s="82">
        <v>2.1999999999999997</v>
      </c>
      <c r="G353" s="82">
        <v>2.1800000000000002</v>
      </c>
      <c r="H353" s="82">
        <v>2.14</v>
      </c>
      <c r="I353" s="82">
        <v>2.14</v>
      </c>
      <c r="J353" s="82">
        <v>2.17</v>
      </c>
      <c r="K353" s="82">
        <v>2.1199999999999997</v>
      </c>
      <c r="L353" s="82">
        <v>2.13</v>
      </c>
      <c r="M353" s="82">
        <v>2.13</v>
      </c>
      <c r="N353" s="82">
        <v>2.0299999999999998</v>
      </c>
      <c r="O353" s="82">
        <v>2.04</v>
      </c>
      <c r="P353" s="82">
        <v>2.0499999999999998</v>
      </c>
      <c r="Q353" s="82">
        <v>1.98</v>
      </c>
      <c r="R353" s="82">
        <v>1.99</v>
      </c>
      <c r="S353" s="93">
        <v>1.99</v>
      </c>
      <c r="T353" s="92">
        <v>2.23</v>
      </c>
      <c r="U353" s="82">
        <v>2.2000000000000002</v>
      </c>
      <c r="V353" s="82">
        <v>2.21</v>
      </c>
      <c r="W353" s="82">
        <v>2.21</v>
      </c>
      <c r="X353" s="82">
        <v>2.21</v>
      </c>
      <c r="Y353" s="82">
        <v>2.2199999999999998</v>
      </c>
      <c r="Z353" s="82">
        <v>2.19</v>
      </c>
      <c r="AA353" s="82">
        <v>2.1800000000000002</v>
      </c>
      <c r="AB353" s="82">
        <v>2.1800000000000002</v>
      </c>
      <c r="AC353" s="82">
        <v>2.13</v>
      </c>
      <c r="AD353" s="82">
        <v>2.1599999999999997</v>
      </c>
      <c r="AE353" s="82">
        <v>2.2000000000000002</v>
      </c>
      <c r="AF353" s="82">
        <v>2.11</v>
      </c>
      <c r="AG353" s="82">
        <v>2.06</v>
      </c>
      <c r="AH353" s="82">
        <v>2.0799999999999996</v>
      </c>
      <c r="AI353" s="82">
        <v>1.94</v>
      </c>
      <c r="AJ353" s="82">
        <v>1.95</v>
      </c>
      <c r="AK353" s="93">
        <v>1.94</v>
      </c>
    </row>
    <row r="354" spans="1:37" x14ac:dyDescent="0.25">
      <c r="A354" s="97">
        <v>3510</v>
      </c>
      <c r="B354" s="92">
        <v>2.2200000000000002</v>
      </c>
      <c r="C354" s="82">
        <v>2.21</v>
      </c>
      <c r="D354" s="82">
        <v>2.2199999999999998</v>
      </c>
      <c r="E354" s="82">
        <v>2.1999999999999997</v>
      </c>
      <c r="F354" s="82">
        <v>2.1999999999999997</v>
      </c>
      <c r="G354" s="82">
        <v>2.1800000000000002</v>
      </c>
      <c r="H354" s="82">
        <v>2.14</v>
      </c>
      <c r="I354" s="82">
        <v>2.14</v>
      </c>
      <c r="J354" s="82">
        <v>2.17</v>
      </c>
      <c r="K354" s="82">
        <v>2.1199999999999997</v>
      </c>
      <c r="L354" s="82">
        <v>2.13</v>
      </c>
      <c r="M354" s="82">
        <v>2.13</v>
      </c>
      <c r="N354" s="82">
        <v>2.0299999999999998</v>
      </c>
      <c r="O354" s="82">
        <v>2.04</v>
      </c>
      <c r="P354" s="82">
        <v>2.0499999999999998</v>
      </c>
      <c r="Q354" s="82">
        <v>1.98</v>
      </c>
      <c r="R354" s="82">
        <v>1.98</v>
      </c>
      <c r="S354" s="93">
        <v>1.99</v>
      </c>
      <c r="T354" s="92">
        <v>2.23</v>
      </c>
      <c r="U354" s="82">
        <v>2.2000000000000002</v>
      </c>
      <c r="V354" s="82">
        <v>2.21</v>
      </c>
      <c r="W354" s="82">
        <v>2.21</v>
      </c>
      <c r="X354" s="82">
        <v>2.21</v>
      </c>
      <c r="Y354" s="82">
        <v>2.2199999999999998</v>
      </c>
      <c r="Z354" s="82">
        <v>2.19</v>
      </c>
      <c r="AA354" s="82">
        <v>2.1800000000000002</v>
      </c>
      <c r="AB354" s="82">
        <v>2.1800000000000002</v>
      </c>
      <c r="AC354" s="82">
        <v>2.13</v>
      </c>
      <c r="AD354" s="82">
        <v>2.1599999999999997</v>
      </c>
      <c r="AE354" s="82">
        <v>2.2000000000000002</v>
      </c>
      <c r="AF354" s="82">
        <v>2.11</v>
      </c>
      <c r="AG354" s="82">
        <v>2.06</v>
      </c>
      <c r="AH354" s="82">
        <v>2.0799999999999996</v>
      </c>
      <c r="AI354" s="82">
        <v>1.94</v>
      </c>
      <c r="AJ354" s="82">
        <v>1.95</v>
      </c>
      <c r="AK354" s="93">
        <v>1.94</v>
      </c>
    </row>
    <row r="355" spans="1:37" x14ac:dyDescent="0.25">
      <c r="A355" s="97">
        <v>3520</v>
      </c>
      <c r="B355" s="92">
        <v>2.2200000000000002</v>
      </c>
      <c r="C355" s="82">
        <v>2.21</v>
      </c>
      <c r="D355" s="82">
        <v>2.2199999999999998</v>
      </c>
      <c r="E355" s="82">
        <v>2.1999999999999997</v>
      </c>
      <c r="F355" s="82">
        <v>2.1999999999999997</v>
      </c>
      <c r="G355" s="82">
        <v>2.1800000000000002</v>
      </c>
      <c r="H355" s="82">
        <v>2.13</v>
      </c>
      <c r="I355" s="82">
        <v>2.14</v>
      </c>
      <c r="J355" s="82">
        <v>2.17</v>
      </c>
      <c r="K355" s="82">
        <v>2.1199999999999997</v>
      </c>
      <c r="L355" s="82">
        <v>2.13</v>
      </c>
      <c r="M355" s="82">
        <v>2.13</v>
      </c>
      <c r="N355" s="82">
        <v>2.0299999999999998</v>
      </c>
      <c r="O355" s="82">
        <v>2.04</v>
      </c>
      <c r="P355" s="82">
        <v>2.0499999999999998</v>
      </c>
      <c r="Q355" s="82">
        <v>1.98</v>
      </c>
      <c r="R355" s="82">
        <v>1.98</v>
      </c>
      <c r="S355" s="93">
        <v>1.99</v>
      </c>
      <c r="T355" s="92">
        <v>2.23</v>
      </c>
      <c r="U355" s="82">
        <v>2.2000000000000002</v>
      </c>
      <c r="V355" s="82">
        <v>2.21</v>
      </c>
      <c r="W355" s="82">
        <v>2.21</v>
      </c>
      <c r="X355" s="82">
        <v>2.21</v>
      </c>
      <c r="Y355" s="82">
        <v>2.2199999999999998</v>
      </c>
      <c r="Z355" s="82">
        <v>2.19</v>
      </c>
      <c r="AA355" s="82">
        <v>2.1800000000000002</v>
      </c>
      <c r="AB355" s="82">
        <v>2.1800000000000002</v>
      </c>
      <c r="AC355" s="82">
        <v>2.13</v>
      </c>
      <c r="AD355" s="82">
        <v>2.1599999999999997</v>
      </c>
      <c r="AE355" s="82">
        <v>2.2000000000000002</v>
      </c>
      <c r="AF355" s="82">
        <v>2.11</v>
      </c>
      <c r="AG355" s="82">
        <v>2.06</v>
      </c>
      <c r="AH355" s="82">
        <v>2.0799999999999996</v>
      </c>
      <c r="AI355" s="82">
        <v>1.94</v>
      </c>
      <c r="AJ355" s="82">
        <v>1.95</v>
      </c>
      <c r="AK355" s="93">
        <v>1.94</v>
      </c>
    </row>
    <row r="356" spans="1:37" x14ac:dyDescent="0.25">
      <c r="A356" s="97">
        <v>3530</v>
      </c>
      <c r="B356" s="92">
        <v>2.2200000000000002</v>
      </c>
      <c r="C356" s="82">
        <v>2.21</v>
      </c>
      <c r="D356" s="82">
        <v>2.2199999999999998</v>
      </c>
      <c r="E356" s="82">
        <v>2.1999999999999997</v>
      </c>
      <c r="F356" s="82">
        <v>2.1999999999999997</v>
      </c>
      <c r="G356" s="82">
        <v>2.1800000000000002</v>
      </c>
      <c r="H356" s="82">
        <v>2.13</v>
      </c>
      <c r="I356" s="82">
        <v>2.14</v>
      </c>
      <c r="J356" s="82">
        <v>2.17</v>
      </c>
      <c r="K356" s="82">
        <v>2.1199999999999997</v>
      </c>
      <c r="L356" s="82">
        <v>2.13</v>
      </c>
      <c r="M356" s="82">
        <v>2.13</v>
      </c>
      <c r="N356" s="82">
        <v>2.0299999999999998</v>
      </c>
      <c r="O356" s="82">
        <v>2.04</v>
      </c>
      <c r="P356" s="82">
        <v>2.0499999999999998</v>
      </c>
      <c r="Q356" s="82">
        <v>1.98</v>
      </c>
      <c r="R356" s="82">
        <v>1.98</v>
      </c>
      <c r="S356" s="93">
        <v>1.99</v>
      </c>
      <c r="T356" s="92">
        <v>2.23</v>
      </c>
      <c r="U356" s="82">
        <v>2.2000000000000002</v>
      </c>
      <c r="V356" s="82">
        <v>2.21</v>
      </c>
      <c r="W356" s="82">
        <v>2.21</v>
      </c>
      <c r="X356" s="82">
        <v>2.21</v>
      </c>
      <c r="Y356" s="82">
        <v>2.2199999999999998</v>
      </c>
      <c r="Z356" s="82">
        <v>2.19</v>
      </c>
      <c r="AA356" s="82">
        <v>2.1800000000000002</v>
      </c>
      <c r="AB356" s="82">
        <v>2.1800000000000002</v>
      </c>
      <c r="AC356" s="82">
        <v>2.13</v>
      </c>
      <c r="AD356" s="82">
        <v>2.1599999999999997</v>
      </c>
      <c r="AE356" s="82">
        <v>2.2000000000000002</v>
      </c>
      <c r="AF356" s="82">
        <v>2.11</v>
      </c>
      <c r="AG356" s="82">
        <v>2.06</v>
      </c>
      <c r="AH356" s="82">
        <v>2.0799999999999996</v>
      </c>
      <c r="AI356" s="82">
        <v>1.94</v>
      </c>
      <c r="AJ356" s="82">
        <v>1.95</v>
      </c>
      <c r="AK356" s="93">
        <v>1.94</v>
      </c>
    </row>
    <row r="357" spans="1:37" x14ac:dyDescent="0.25">
      <c r="A357" s="97">
        <v>3540</v>
      </c>
      <c r="B357" s="92">
        <v>2.2200000000000002</v>
      </c>
      <c r="C357" s="82">
        <v>2.21</v>
      </c>
      <c r="D357" s="82">
        <v>2.2199999999999998</v>
      </c>
      <c r="E357" s="82">
        <v>2.1999999999999997</v>
      </c>
      <c r="F357" s="82">
        <v>2.1999999999999997</v>
      </c>
      <c r="G357" s="82">
        <v>2.1800000000000002</v>
      </c>
      <c r="H357" s="82">
        <v>2.13</v>
      </c>
      <c r="I357" s="82">
        <v>2.14</v>
      </c>
      <c r="J357" s="82">
        <v>2.17</v>
      </c>
      <c r="K357" s="82">
        <v>2.1199999999999997</v>
      </c>
      <c r="L357" s="82">
        <v>2.13</v>
      </c>
      <c r="M357" s="82">
        <v>2.13</v>
      </c>
      <c r="N357" s="82">
        <v>2.0299999999999998</v>
      </c>
      <c r="O357" s="82">
        <v>2.04</v>
      </c>
      <c r="P357" s="82">
        <v>2.0499999999999998</v>
      </c>
      <c r="Q357" s="82">
        <v>1.98</v>
      </c>
      <c r="R357" s="82">
        <v>1.98</v>
      </c>
      <c r="S357" s="93">
        <v>1.99</v>
      </c>
      <c r="T357" s="92">
        <v>2.23</v>
      </c>
      <c r="U357" s="82">
        <v>2.2000000000000002</v>
      </c>
      <c r="V357" s="82">
        <v>2.21</v>
      </c>
      <c r="W357" s="82">
        <v>2.21</v>
      </c>
      <c r="X357" s="82">
        <v>2.21</v>
      </c>
      <c r="Y357" s="82">
        <v>2.2199999999999998</v>
      </c>
      <c r="Z357" s="82">
        <v>2.19</v>
      </c>
      <c r="AA357" s="82">
        <v>2.1800000000000002</v>
      </c>
      <c r="AB357" s="82">
        <v>2.1800000000000002</v>
      </c>
      <c r="AC357" s="82">
        <v>2.13</v>
      </c>
      <c r="AD357" s="82">
        <v>2.1599999999999997</v>
      </c>
      <c r="AE357" s="82">
        <v>2.2000000000000002</v>
      </c>
      <c r="AF357" s="82">
        <v>2.11</v>
      </c>
      <c r="AG357" s="82">
        <v>2.06</v>
      </c>
      <c r="AH357" s="82">
        <v>2.0799999999999996</v>
      </c>
      <c r="AI357" s="82">
        <v>1.94</v>
      </c>
      <c r="AJ357" s="82">
        <v>1.95</v>
      </c>
      <c r="AK357" s="93">
        <v>1.94</v>
      </c>
    </row>
    <row r="358" spans="1:37" x14ac:dyDescent="0.25">
      <c r="A358" s="97">
        <v>3551</v>
      </c>
      <c r="B358" s="92">
        <v>2.2200000000000002</v>
      </c>
      <c r="C358" s="82">
        <v>2.21</v>
      </c>
      <c r="D358" s="82">
        <v>2.2199999999999998</v>
      </c>
      <c r="E358" s="82">
        <v>2.1999999999999997</v>
      </c>
      <c r="F358" s="82">
        <v>2.1999999999999997</v>
      </c>
      <c r="G358" s="82">
        <v>2.1700000000000004</v>
      </c>
      <c r="H358" s="82">
        <v>2.13</v>
      </c>
      <c r="I358" s="82">
        <v>2.14</v>
      </c>
      <c r="J358" s="82">
        <v>2.17</v>
      </c>
      <c r="K358" s="82">
        <v>2.1199999999999997</v>
      </c>
      <c r="L358" s="82">
        <v>2.13</v>
      </c>
      <c r="M358" s="82">
        <v>2.13</v>
      </c>
      <c r="N358" s="82">
        <v>2.0299999999999998</v>
      </c>
      <c r="O358" s="82">
        <v>2.04</v>
      </c>
      <c r="P358" s="82">
        <v>2.0499999999999998</v>
      </c>
      <c r="Q358" s="82">
        <v>1.98</v>
      </c>
      <c r="R358" s="82">
        <v>1.98</v>
      </c>
      <c r="S358" s="93">
        <v>1.99</v>
      </c>
      <c r="T358" s="92">
        <v>2.23</v>
      </c>
      <c r="U358" s="82">
        <v>2.2000000000000002</v>
      </c>
      <c r="V358" s="82">
        <v>2.21</v>
      </c>
      <c r="W358" s="82">
        <v>2.21</v>
      </c>
      <c r="X358" s="82">
        <v>2.21</v>
      </c>
      <c r="Y358" s="82">
        <v>2.2199999999999998</v>
      </c>
      <c r="Z358" s="82">
        <v>2.19</v>
      </c>
      <c r="AA358" s="82">
        <v>2.1800000000000002</v>
      </c>
      <c r="AB358" s="82">
        <v>2.1800000000000002</v>
      </c>
      <c r="AC358" s="82">
        <v>2.13</v>
      </c>
      <c r="AD358" s="82">
        <v>2.1599999999999997</v>
      </c>
      <c r="AE358" s="82">
        <v>2.2000000000000002</v>
      </c>
      <c r="AF358" s="82">
        <v>2.1</v>
      </c>
      <c r="AG358" s="82">
        <v>2.06</v>
      </c>
      <c r="AH358" s="82">
        <v>2.0799999999999996</v>
      </c>
      <c r="AI358" s="82">
        <v>1.94</v>
      </c>
      <c r="AJ358" s="82">
        <v>1.95</v>
      </c>
      <c r="AK358" s="93">
        <v>1.94</v>
      </c>
    </row>
    <row r="359" spans="1:37" x14ac:dyDescent="0.25">
      <c r="A359" s="97">
        <v>3561</v>
      </c>
      <c r="B359" s="92">
        <v>2.2200000000000002</v>
      </c>
      <c r="C359" s="82">
        <v>2.21</v>
      </c>
      <c r="D359" s="82">
        <v>2.2199999999999998</v>
      </c>
      <c r="E359" s="82">
        <v>2.1999999999999997</v>
      </c>
      <c r="F359" s="82">
        <v>2.1999999999999997</v>
      </c>
      <c r="G359" s="82">
        <v>2.1700000000000004</v>
      </c>
      <c r="H359" s="82">
        <v>2.13</v>
      </c>
      <c r="I359" s="82">
        <v>2.14</v>
      </c>
      <c r="J359" s="82">
        <v>2.17</v>
      </c>
      <c r="K359" s="82">
        <v>2.1199999999999997</v>
      </c>
      <c r="L359" s="82">
        <v>2.13</v>
      </c>
      <c r="M359" s="82">
        <v>2.13</v>
      </c>
      <c r="N359" s="82">
        <v>2.0299999999999998</v>
      </c>
      <c r="O359" s="82">
        <v>2.04</v>
      </c>
      <c r="P359" s="82">
        <v>2.0499999999999998</v>
      </c>
      <c r="Q359" s="82">
        <v>1.98</v>
      </c>
      <c r="R359" s="82">
        <v>1.98</v>
      </c>
      <c r="S359" s="93">
        <v>1.99</v>
      </c>
      <c r="T359" s="92">
        <v>2.23</v>
      </c>
      <c r="U359" s="82">
        <v>2.2000000000000002</v>
      </c>
      <c r="V359" s="82">
        <v>2.21</v>
      </c>
      <c r="W359" s="82">
        <v>2.21</v>
      </c>
      <c r="X359" s="82">
        <v>2.21</v>
      </c>
      <c r="Y359" s="82">
        <v>2.2199999999999998</v>
      </c>
      <c r="Z359" s="82">
        <v>2.19</v>
      </c>
      <c r="AA359" s="82">
        <v>2.1800000000000002</v>
      </c>
      <c r="AB359" s="82">
        <v>2.1800000000000002</v>
      </c>
      <c r="AC359" s="82">
        <v>2.13</v>
      </c>
      <c r="AD359" s="82">
        <v>2.1599999999999997</v>
      </c>
      <c r="AE359" s="82">
        <v>2.19</v>
      </c>
      <c r="AF359" s="82">
        <v>2.1</v>
      </c>
      <c r="AG359" s="82">
        <v>2.06</v>
      </c>
      <c r="AH359" s="82">
        <v>2.0799999999999996</v>
      </c>
      <c r="AI359" s="82">
        <v>1.94</v>
      </c>
      <c r="AJ359" s="82">
        <v>1.95</v>
      </c>
      <c r="AK359" s="93">
        <v>1.94</v>
      </c>
    </row>
    <row r="360" spans="1:37" x14ac:dyDescent="0.25">
      <c r="A360" s="97">
        <v>3571</v>
      </c>
      <c r="B360" s="92">
        <v>2.2200000000000002</v>
      </c>
      <c r="C360" s="82">
        <v>2.21</v>
      </c>
      <c r="D360" s="82">
        <v>2.2199999999999998</v>
      </c>
      <c r="E360" s="82">
        <v>2.1999999999999997</v>
      </c>
      <c r="F360" s="82">
        <v>2.1999999999999997</v>
      </c>
      <c r="G360" s="82">
        <v>2.1700000000000004</v>
      </c>
      <c r="H360" s="82">
        <v>2.13</v>
      </c>
      <c r="I360" s="82">
        <v>2.14</v>
      </c>
      <c r="J360" s="82">
        <v>2.17</v>
      </c>
      <c r="K360" s="82">
        <v>2.1199999999999997</v>
      </c>
      <c r="L360" s="82">
        <v>2.1199999999999997</v>
      </c>
      <c r="M360" s="82">
        <v>2.13</v>
      </c>
      <c r="N360" s="82">
        <v>2.0299999999999998</v>
      </c>
      <c r="O360" s="82">
        <v>2.04</v>
      </c>
      <c r="P360" s="82">
        <v>2.0499999999999998</v>
      </c>
      <c r="Q360" s="82">
        <v>1.98</v>
      </c>
      <c r="R360" s="82">
        <v>1.98</v>
      </c>
      <c r="S360" s="93">
        <v>1.99</v>
      </c>
      <c r="T360" s="92">
        <v>2.23</v>
      </c>
      <c r="U360" s="82">
        <v>2.2000000000000002</v>
      </c>
      <c r="V360" s="82">
        <v>2.21</v>
      </c>
      <c r="W360" s="82">
        <v>2.21</v>
      </c>
      <c r="X360" s="82">
        <v>2.21</v>
      </c>
      <c r="Y360" s="82">
        <v>2.2199999999999998</v>
      </c>
      <c r="Z360" s="82">
        <v>2.19</v>
      </c>
      <c r="AA360" s="82">
        <v>2.1800000000000002</v>
      </c>
      <c r="AB360" s="82">
        <v>2.1800000000000002</v>
      </c>
      <c r="AC360" s="82">
        <v>2.13</v>
      </c>
      <c r="AD360" s="82">
        <v>2.1599999999999997</v>
      </c>
      <c r="AE360" s="82">
        <v>2.19</v>
      </c>
      <c r="AF360" s="82">
        <v>2.1</v>
      </c>
      <c r="AG360" s="82">
        <v>2.06</v>
      </c>
      <c r="AH360" s="82">
        <v>2.0799999999999996</v>
      </c>
      <c r="AI360" s="82">
        <v>1.94</v>
      </c>
      <c r="AJ360" s="82">
        <v>1.95</v>
      </c>
      <c r="AK360" s="93">
        <v>1.94</v>
      </c>
    </row>
    <row r="361" spans="1:37" x14ac:dyDescent="0.25">
      <c r="A361" s="97">
        <v>3581</v>
      </c>
      <c r="B361" s="92">
        <v>2.2200000000000002</v>
      </c>
      <c r="C361" s="82">
        <v>2.21</v>
      </c>
      <c r="D361" s="82">
        <v>2.2199999999999998</v>
      </c>
      <c r="E361" s="82">
        <v>2.1999999999999997</v>
      </c>
      <c r="F361" s="82">
        <v>2.1999999999999997</v>
      </c>
      <c r="G361" s="82">
        <v>2.1700000000000004</v>
      </c>
      <c r="H361" s="82">
        <v>2.13</v>
      </c>
      <c r="I361" s="82">
        <v>2.14</v>
      </c>
      <c r="J361" s="82">
        <v>2.17</v>
      </c>
      <c r="K361" s="82">
        <v>2.1199999999999997</v>
      </c>
      <c r="L361" s="82">
        <v>2.1199999999999997</v>
      </c>
      <c r="M361" s="82">
        <v>2.13</v>
      </c>
      <c r="N361" s="82">
        <v>2.0299999999999998</v>
      </c>
      <c r="O361" s="82">
        <v>2.04</v>
      </c>
      <c r="P361" s="82">
        <v>2.0499999999999998</v>
      </c>
      <c r="Q361" s="82">
        <v>1.98</v>
      </c>
      <c r="R361" s="82">
        <v>1.98</v>
      </c>
      <c r="S361" s="93">
        <v>1.99</v>
      </c>
      <c r="T361" s="92">
        <v>2.23</v>
      </c>
      <c r="U361" s="82">
        <v>2.2000000000000002</v>
      </c>
      <c r="V361" s="82">
        <v>2.21</v>
      </c>
      <c r="W361" s="82">
        <v>2.21</v>
      </c>
      <c r="X361" s="82">
        <v>2.21</v>
      </c>
      <c r="Y361" s="82">
        <v>2.2199999999999998</v>
      </c>
      <c r="Z361" s="82">
        <v>2.19</v>
      </c>
      <c r="AA361" s="82">
        <v>2.1800000000000002</v>
      </c>
      <c r="AB361" s="82">
        <v>2.1800000000000002</v>
      </c>
      <c r="AC361" s="82">
        <v>2.13</v>
      </c>
      <c r="AD361" s="82">
        <v>2.1599999999999997</v>
      </c>
      <c r="AE361" s="82">
        <v>2.19</v>
      </c>
      <c r="AF361" s="82">
        <v>2.1</v>
      </c>
      <c r="AG361" s="82">
        <v>2.06</v>
      </c>
      <c r="AH361" s="82">
        <v>2.0799999999999996</v>
      </c>
      <c r="AI361" s="82">
        <v>1.94</v>
      </c>
      <c r="AJ361" s="82">
        <v>1.95</v>
      </c>
      <c r="AK361" s="93">
        <v>1.94</v>
      </c>
    </row>
    <row r="362" spans="1:37" x14ac:dyDescent="0.25">
      <c r="A362" s="97">
        <v>3591</v>
      </c>
      <c r="B362" s="92">
        <v>2.2200000000000002</v>
      </c>
      <c r="C362" s="82">
        <v>2.21</v>
      </c>
      <c r="D362" s="82">
        <v>2.2199999999999998</v>
      </c>
      <c r="E362" s="82">
        <v>2.1999999999999997</v>
      </c>
      <c r="F362" s="82">
        <v>2.1999999999999997</v>
      </c>
      <c r="G362" s="82">
        <v>2.1700000000000004</v>
      </c>
      <c r="H362" s="82">
        <v>2.13</v>
      </c>
      <c r="I362" s="82">
        <v>2.14</v>
      </c>
      <c r="J362" s="82">
        <v>2.17</v>
      </c>
      <c r="K362" s="82">
        <v>2.1199999999999997</v>
      </c>
      <c r="L362" s="82">
        <v>2.1199999999999997</v>
      </c>
      <c r="M362" s="82">
        <v>2.13</v>
      </c>
      <c r="N362" s="82">
        <v>2.0299999999999998</v>
      </c>
      <c r="O362" s="82">
        <v>2.04</v>
      </c>
      <c r="P362" s="82">
        <v>2.0499999999999998</v>
      </c>
      <c r="Q362" s="82">
        <v>1.98</v>
      </c>
      <c r="R362" s="82">
        <v>1.98</v>
      </c>
      <c r="S362" s="93">
        <v>1.99</v>
      </c>
      <c r="T362" s="92">
        <v>2.23</v>
      </c>
      <c r="U362" s="82">
        <v>2.2000000000000002</v>
      </c>
      <c r="V362" s="82">
        <v>2.21</v>
      </c>
      <c r="W362" s="82">
        <v>2.21</v>
      </c>
      <c r="X362" s="82">
        <v>2.21</v>
      </c>
      <c r="Y362" s="82">
        <v>2.2199999999999998</v>
      </c>
      <c r="Z362" s="82">
        <v>2.19</v>
      </c>
      <c r="AA362" s="82">
        <v>2.1800000000000002</v>
      </c>
      <c r="AB362" s="82">
        <v>2.1800000000000002</v>
      </c>
      <c r="AC362" s="82">
        <v>2.13</v>
      </c>
      <c r="AD362" s="82">
        <v>2.1599999999999997</v>
      </c>
      <c r="AE362" s="82">
        <v>2.19</v>
      </c>
      <c r="AF362" s="82">
        <v>2.1</v>
      </c>
      <c r="AG362" s="82">
        <v>2.06</v>
      </c>
      <c r="AH362" s="82">
        <v>2.0799999999999996</v>
      </c>
      <c r="AI362" s="82">
        <v>1.94</v>
      </c>
      <c r="AJ362" s="82">
        <v>1.95</v>
      </c>
      <c r="AK362" s="93">
        <v>1.94</v>
      </c>
    </row>
    <row r="363" spans="1:37" ht="15.75" thickBot="1" x14ac:dyDescent="0.3">
      <c r="A363" s="98">
        <v>3601</v>
      </c>
      <c r="B363" s="94">
        <v>2.2200000000000002</v>
      </c>
      <c r="C363" s="95">
        <v>2.21</v>
      </c>
      <c r="D363" s="95">
        <v>2.2199999999999998</v>
      </c>
      <c r="E363" s="95">
        <v>2.1999999999999997</v>
      </c>
      <c r="F363" s="95">
        <v>2.1999999999999997</v>
      </c>
      <c r="G363" s="95">
        <v>2.1700000000000004</v>
      </c>
      <c r="H363" s="95">
        <v>2.13</v>
      </c>
      <c r="I363" s="95">
        <v>2.14</v>
      </c>
      <c r="J363" s="95">
        <v>2.17</v>
      </c>
      <c r="K363" s="95">
        <v>2.1199999999999997</v>
      </c>
      <c r="L363" s="95">
        <v>2.1199999999999997</v>
      </c>
      <c r="M363" s="95">
        <v>2.13</v>
      </c>
      <c r="N363" s="95">
        <v>2.0299999999999998</v>
      </c>
      <c r="O363" s="95">
        <v>2.04</v>
      </c>
      <c r="P363" s="95">
        <v>2.0499999999999998</v>
      </c>
      <c r="Q363" s="95">
        <v>1.98</v>
      </c>
      <c r="R363" s="95">
        <v>1.98</v>
      </c>
      <c r="S363" s="96">
        <v>1.99</v>
      </c>
      <c r="T363" s="94">
        <v>2.23</v>
      </c>
      <c r="U363" s="95">
        <v>2.2000000000000002</v>
      </c>
      <c r="V363" s="95">
        <v>2.21</v>
      </c>
      <c r="W363" s="95">
        <v>2.21</v>
      </c>
      <c r="X363" s="95">
        <v>2.21</v>
      </c>
      <c r="Y363" s="95">
        <v>2.2199999999999998</v>
      </c>
      <c r="Z363" s="95">
        <v>2.19</v>
      </c>
      <c r="AA363" s="95">
        <v>2.1800000000000002</v>
      </c>
      <c r="AB363" s="95">
        <v>2.1800000000000002</v>
      </c>
      <c r="AC363" s="95">
        <v>2.13</v>
      </c>
      <c r="AD363" s="95">
        <v>2.1599999999999997</v>
      </c>
      <c r="AE363" s="95">
        <v>2.19</v>
      </c>
      <c r="AF363" s="95">
        <v>2.1</v>
      </c>
      <c r="AG363" s="95">
        <v>2.06</v>
      </c>
      <c r="AH363" s="95">
        <v>2.0799999999999996</v>
      </c>
      <c r="AI363" s="95">
        <v>1.94</v>
      </c>
      <c r="AJ363" s="95">
        <v>1.95</v>
      </c>
      <c r="AK363" s="96">
        <v>1.94</v>
      </c>
    </row>
    <row r="366" spans="1:37" x14ac:dyDescent="0.2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</row>
    <row r="368" spans="1:37" x14ac:dyDescent="0.25">
      <c r="U368" s="71"/>
    </row>
  </sheetData>
  <mergeCells count="4">
    <mergeCell ref="B6:S6"/>
    <mergeCell ref="T6:AK6"/>
    <mergeCell ref="A6:A7"/>
    <mergeCell ref="A1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2"/>
  <sheetViews>
    <sheetView zoomScale="85" zoomScaleNormal="85" workbookViewId="0">
      <selection activeCell="O23" sqref="O23"/>
    </sheetView>
  </sheetViews>
  <sheetFormatPr defaultRowHeight="15" x14ac:dyDescent="0.25"/>
  <cols>
    <col min="1" max="1" width="7.7109375" style="53" bestFit="1" customWidth="1"/>
    <col min="2" max="2" width="15.7109375" style="53" bestFit="1" customWidth="1"/>
    <col min="3" max="7" width="5.5703125" style="53" bestFit="1" customWidth="1"/>
    <col min="8" max="8" width="5.5703125" style="72" bestFit="1" customWidth="1"/>
    <col min="9" max="9" width="7.42578125" style="53" bestFit="1" customWidth="1"/>
    <col min="10" max="16384" width="9.140625" style="53"/>
  </cols>
  <sheetData>
    <row r="1" spans="1:12" x14ac:dyDescent="0.25">
      <c r="A1" s="191" t="s">
        <v>94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78" customFormat="1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78" customFormat="1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78" customFormat="1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78" customFormat="1" x14ac:dyDescent="0.25">
      <c r="H5" s="72"/>
    </row>
    <row r="6" spans="1:12" x14ac:dyDescent="0.25">
      <c r="A6" s="76" t="s">
        <v>77</v>
      </c>
      <c r="B6" s="76" t="s">
        <v>67</v>
      </c>
      <c r="C6" s="192" t="s">
        <v>81</v>
      </c>
      <c r="D6" s="192"/>
      <c r="E6" s="192"/>
      <c r="F6" s="192" t="s">
        <v>80</v>
      </c>
      <c r="G6" s="192"/>
      <c r="H6" s="192"/>
    </row>
    <row r="7" spans="1:12" x14ac:dyDescent="0.25">
      <c r="A7" s="76">
        <v>0</v>
      </c>
      <c r="B7" s="85">
        <v>24.5</v>
      </c>
      <c r="C7" s="86">
        <v>2.25</v>
      </c>
      <c r="D7" s="86">
        <v>2.25</v>
      </c>
      <c r="E7" s="86">
        <v>2.25</v>
      </c>
      <c r="F7" s="87">
        <v>2.25</v>
      </c>
      <c r="G7" s="87">
        <v>2.25</v>
      </c>
      <c r="H7" s="87">
        <v>2.25</v>
      </c>
      <c r="I7" s="72"/>
    </row>
    <row r="8" spans="1:12" x14ac:dyDescent="0.25">
      <c r="A8" s="76">
        <v>10</v>
      </c>
      <c r="B8" s="85">
        <v>26.305555555555557</v>
      </c>
      <c r="C8" s="86">
        <v>2.25</v>
      </c>
      <c r="D8" s="86">
        <v>2.25</v>
      </c>
      <c r="E8" s="86">
        <v>2.25</v>
      </c>
      <c r="F8" s="87">
        <v>2.25</v>
      </c>
      <c r="G8" s="87">
        <v>2.25</v>
      </c>
      <c r="H8" s="87">
        <v>2.25</v>
      </c>
      <c r="I8" s="72"/>
    </row>
    <row r="9" spans="1:12" x14ac:dyDescent="0.25">
      <c r="A9" s="76">
        <v>20</v>
      </c>
      <c r="B9" s="85">
        <v>28.111111111111111</v>
      </c>
      <c r="C9" s="86">
        <v>2.25</v>
      </c>
      <c r="D9" s="86">
        <v>2.25</v>
      </c>
      <c r="E9" s="86">
        <v>2.25</v>
      </c>
      <c r="F9" s="87">
        <v>2.25</v>
      </c>
      <c r="G9" s="87">
        <v>2.25</v>
      </c>
      <c r="H9" s="87">
        <v>2.25</v>
      </c>
      <c r="I9" s="72"/>
    </row>
    <row r="10" spans="1:12" x14ac:dyDescent="0.25">
      <c r="A10" s="76">
        <v>30</v>
      </c>
      <c r="B10" s="85">
        <v>29.916666666666664</v>
      </c>
      <c r="C10" s="86">
        <v>2.25</v>
      </c>
      <c r="D10" s="86">
        <v>2.25</v>
      </c>
      <c r="E10" s="86">
        <v>2.25</v>
      </c>
      <c r="F10" s="87">
        <v>2.25</v>
      </c>
      <c r="G10" s="87">
        <v>2.25</v>
      </c>
      <c r="H10" s="87">
        <v>2.25</v>
      </c>
      <c r="I10" s="72"/>
    </row>
    <row r="11" spans="1:12" x14ac:dyDescent="0.25">
      <c r="A11" s="76">
        <v>40</v>
      </c>
      <c r="B11" s="85">
        <v>31.722222222222221</v>
      </c>
      <c r="C11" s="86">
        <v>2.25</v>
      </c>
      <c r="D11" s="86">
        <v>2.25</v>
      </c>
      <c r="E11" s="86">
        <v>2.25</v>
      </c>
      <c r="F11" s="87">
        <v>2.25</v>
      </c>
      <c r="G11" s="87">
        <v>2.25</v>
      </c>
      <c r="H11" s="87">
        <v>2.25</v>
      </c>
      <c r="I11" s="72"/>
    </row>
    <row r="12" spans="1:12" x14ac:dyDescent="0.25">
      <c r="A12" s="76">
        <v>51</v>
      </c>
      <c r="B12" s="85">
        <v>33.708333333333336</v>
      </c>
      <c r="C12" s="86">
        <v>2.25</v>
      </c>
      <c r="D12" s="86">
        <v>2.25</v>
      </c>
      <c r="E12" s="86">
        <v>2.25</v>
      </c>
      <c r="F12" s="87">
        <v>2.25</v>
      </c>
      <c r="G12" s="87">
        <v>2.25</v>
      </c>
      <c r="H12" s="87">
        <v>2.25</v>
      </c>
      <c r="I12" s="72"/>
    </row>
    <row r="13" spans="1:12" x14ac:dyDescent="0.25">
      <c r="A13" s="76">
        <v>61</v>
      </c>
      <c r="B13" s="85">
        <v>35.513888888888886</v>
      </c>
      <c r="C13" s="86">
        <v>2.25</v>
      </c>
      <c r="D13" s="86">
        <v>2.25</v>
      </c>
      <c r="E13" s="86">
        <v>2.25</v>
      </c>
      <c r="F13" s="87">
        <v>2.25</v>
      </c>
      <c r="G13" s="87">
        <v>2.25</v>
      </c>
      <c r="H13" s="87">
        <v>2.25</v>
      </c>
      <c r="I13" s="72"/>
    </row>
    <row r="14" spans="1:12" x14ac:dyDescent="0.25">
      <c r="A14" s="76">
        <v>71</v>
      </c>
      <c r="B14" s="85">
        <v>37.319444444444443</v>
      </c>
      <c r="C14" s="86">
        <v>2.25</v>
      </c>
      <c r="D14" s="86">
        <v>2.25</v>
      </c>
      <c r="E14" s="86">
        <v>2.25</v>
      </c>
      <c r="F14" s="87">
        <v>2.25</v>
      </c>
      <c r="G14" s="87">
        <v>2.25</v>
      </c>
      <c r="H14" s="87">
        <v>2.25</v>
      </c>
      <c r="I14" s="72"/>
    </row>
    <row r="15" spans="1:12" x14ac:dyDescent="0.25">
      <c r="A15" s="76">
        <v>81</v>
      </c>
      <c r="B15" s="85">
        <v>39.125</v>
      </c>
      <c r="C15" s="86">
        <v>2.25</v>
      </c>
      <c r="D15" s="86">
        <v>2.25</v>
      </c>
      <c r="E15" s="86">
        <v>2.25</v>
      </c>
      <c r="F15" s="87">
        <v>2.25</v>
      </c>
      <c r="G15" s="87">
        <v>2.25</v>
      </c>
      <c r="H15" s="87">
        <v>2.25</v>
      </c>
      <c r="I15" s="72"/>
    </row>
    <row r="16" spans="1:12" x14ac:dyDescent="0.25">
      <c r="A16" s="76">
        <v>91</v>
      </c>
      <c r="B16" s="85">
        <v>40.930555555555557</v>
      </c>
      <c r="C16" s="86">
        <v>2.25</v>
      </c>
      <c r="D16" s="86">
        <v>2.25</v>
      </c>
      <c r="E16" s="86">
        <v>2.25</v>
      </c>
      <c r="F16" s="87">
        <v>2.25</v>
      </c>
      <c r="G16" s="87">
        <v>2.25</v>
      </c>
      <c r="H16" s="87">
        <v>2.25</v>
      </c>
      <c r="I16" s="72"/>
    </row>
    <row r="17" spans="1:9" x14ac:dyDescent="0.25">
      <c r="A17" s="76">
        <v>101</v>
      </c>
      <c r="B17" s="85">
        <v>42.736111111111114</v>
      </c>
      <c r="C17" s="86">
        <v>2.25</v>
      </c>
      <c r="D17" s="86">
        <v>2.25</v>
      </c>
      <c r="E17" s="86">
        <v>2.25</v>
      </c>
      <c r="F17" s="87">
        <v>2.25</v>
      </c>
      <c r="G17" s="87">
        <v>2.25</v>
      </c>
      <c r="H17" s="87">
        <v>2.25</v>
      </c>
      <c r="I17" s="72"/>
    </row>
    <row r="18" spans="1:9" x14ac:dyDescent="0.25">
      <c r="A18" s="76">
        <v>111</v>
      </c>
      <c r="B18" s="85">
        <v>44.541666666666671</v>
      </c>
      <c r="C18" s="86">
        <v>2.25</v>
      </c>
      <c r="D18" s="86">
        <v>2.25</v>
      </c>
      <c r="E18" s="86">
        <v>2.25</v>
      </c>
      <c r="F18" s="87">
        <v>2.25</v>
      </c>
      <c r="G18" s="87">
        <v>2.25</v>
      </c>
      <c r="H18" s="87">
        <v>2.25</v>
      </c>
      <c r="I18" s="72"/>
    </row>
    <row r="19" spans="1:9" x14ac:dyDescent="0.25">
      <c r="A19" s="76">
        <v>122</v>
      </c>
      <c r="B19" s="85">
        <v>46.527777777777779</v>
      </c>
      <c r="C19" s="86">
        <v>2.25</v>
      </c>
      <c r="D19" s="86">
        <v>2.25</v>
      </c>
      <c r="E19" s="86">
        <v>2.25</v>
      </c>
      <c r="F19" s="87">
        <v>2.25</v>
      </c>
      <c r="G19" s="87">
        <v>2.25</v>
      </c>
      <c r="H19" s="87">
        <v>2.25</v>
      </c>
      <c r="I19" s="72"/>
    </row>
    <row r="20" spans="1:9" x14ac:dyDescent="0.25">
      <c r="A20" s="76">
        <v>132</v>
      </c>
      <c r="B20" s="85">
        <v>48.333333333333329</v>
      </c>
      <c r="C20" s="86">
        <v>2.25</v>
      </c>
      <c r="D20" s="86">
        <v>2.25</v>
      </c>
      <c r="E20" s="86">
        <v>2.25</v>
      </c>
      <c r="F20" s="87">
        <v>2.25</v>
      </c>
      <c r="G20" s="87">
        <v>2.25</v>
      </c>
      <c r="H20" s="87">
        <v>2.25</v>
      </c>
      <c r="I20" s="72"/>
    </row>
    <row r="21" spans="1:9" x14ac:dyDescent="0.25">
      <c r="A21" s="76">
        <v>142</v>
      </c>
      <c r="B21" s="85">
        <v>50.138888888888886</v>
      </c>
      <c r="C21" s="86">
        <v>2.25</v>
      </c>
      <c r="D21" s="86">
        <v>2.25</v>
      </c>
      <c r="E21" s="86">
        <v>2.25</v>
      </c>
      <c r="F21" s="87">
        <v>2.25</v>
      </c>
      <c r="G21" s="87">
        <v>2.25</v>
      </c>
      <c r="H21" s="87">
        <v>2.25</v>
      </c>
      <c r="I21" s="72"/>
    </row>
    <row r="22" spans="1:9" x14ac:dyDescent="0.25">
      <c r="A22" s="76">
        <v>152</v>
      </c>
      <c r="B22" s="85">
        <v>51.944444444444443</v>
      </c>
      <c r="C22" s="86">
        <v>2.25</v>
      </c>
      <c r="D22" s="86">
        <v>2.25</v>
      </c>
      <c r="E22" s="86">
        <v>2.25</v>
      </c>
      <c r="F22" s="87">
        <v>2.25</v>
      </c>
      <c r="G22" s="87">
        <v>2.25</v>
      </c>
      <c r="H22" s="87">
        <v>2.25</v>
      </c>
      <c r="I22" s="72"/>
    </row>
    <row r="23" spans="1:9" x14ac:dyDescent="0.25">
      <c r="A23" s="76">
        <v>162</v>
      </c>
      <c r="B23" s="85">
        <v>53.75</v>
      </c>
      <c r="C23" s="86">
        <v>2.25</v>
      </c>
      <c r="D23" s="86">
        <v>2.25</v>
      </c>
      <c r="E23" s="86">
        <v>2.25</v>
      </c>
      <c r="F23" s="87">
        <v>2.25</v>
      </c>
      <c r="G23" s="87">
        <v>2.25</v>
      </c>
      <c r="H23" s="87">
        <v>2.25</v>
      </c>
      <c r="I23" s="72"/>
    </row>
    <row r="24" spans="1:9" x14ac:dyDescent="0.25">
      <c r="A24" s="76">
        <v>172</v>
      </c>
      <c r="B24" s="85">
        <v>55.555555555555557</v>
      </c>
      <c r="C24" s="86">
        <v>2.25</v>
      </c>
      <c r="D24" s="86">
        <v>2.25</v>
      </c>
      <c r="E24" s="86">
        <v>2.25</v>
      </c>
      <c r="F24" s="87">
        <v>2.25</v>
      </c>
      <c r="G24" s="87">
        <v>2.25</v>
      </c>
      <c r="H24" s="87">
        <v>2.25</v>
      </c>
      <c r="I24" s="72"/>
    </row>
    <row r="25" spans="1:9" x14ac:dyDescent="0.25">
      <c r="A25" s="76">
        <v>182</v>
      </c>
      <c r="B25" s="85">
        <v>57.361111111111107</v>
      </c>
      <c r="C25" s="86">
        <v>2.25</v>
      </c>
      <c r="D25" s="86">
        <v>2.25</v>
      </c>
      <c r="E25" s="86">
        <v>2.25</v>
      </c>
      <c r="F25" s="87">
        <v>2.25</v>
      </c>
      <c r="G25" s="87">
        <v>2.25</v>
      </c>
      <c r="H25" s="87">
        <v>2.25</v>
      </c>
      <c r="I25" s="72"/>
    </row>
    <row r="26" spans="1:9" x14ac:dyDescent="0.25">
      <c r="A26" s="76">
        <v>193</v>
      </c>
      <c r="B26" s="85">
        <v>59.347222222222221</v>
      </c>
      <c r="C26" s="86">
        <v>2.25</v>
      </c>
      <c r="D26" s="86">
        <v>2.25</v>
      </c>
      <c r="E26" s="86">
        <v>2.25</v>
      </c>
      <c r="F26" s="87">
        <v>2.25</v>
      </c>
      <c r="G26" s="87">
        <v>2.25</v>
      </c>
      <c r="H26" s="87">
        <v>2.25</v>
      </c>
      <c r="I26" s="72"/>
    </row>
    <row r="27" spans="1:9" x14ac:dyDescent="0.25">
      <c r="A27" s="76">
        <v>203</v>
      </c>
      <c r="B27" s="85">
        <v>61.152777777777771</v>
      </c>
      <c r="C27" s="86">
        <v>2.25</v>
      </c>
      <c r="D27" s="86">
        <v>2.25</v>
      </c>
      <c r="E27" s="86">
        <v>2.25</v>
      </c>
      <c r="F27" s="87">
        <v>2.25</v>
      </c>
      <c r="G27" s="87">
        <v>2.25</v>
      </c>
      <c r="H27" s="87">
        <v>2.25</v>
      </c>
      <c r="I27" s="72"/>
    </row>
    <row r="28" spans="1:9" x14ac:dyDescent="0.25">
      <c r="A28" s="76">
        <v>213</v>
      </c>
      <c r="B28" s="85">
        <v>62.958333333333343</v>
      </c>
      <c r="C28" s="86">
        <v>2.25</v>
      </c>
      <c r="D28" s="86">
        <v>2.25</v>
      </c>
      <c r="E28" s="86">
        <v>2.25</v>
      </c>
      <c r="F28" s="87">
        <v>2.25</v>
      </c>
      <c r="G28" s="87">
        <v>2.25</v>
      </c>
      <c r="H28" s="87">
        <v>2.25</v>
      </c>
      <c r="I28" s="72"/>
    </row>
    <row r="29" spans="1:9" x14ac:dyDescent="0.25">
      <c r="A29" s="76">
        <v>223</v>
      </c>
      <c r="B29" s="85">
        <v>64.763888888888886</v>
      </c>
      <c r="C29" s="86">
        <v>2.25</v>
      </c>
      <c r="D29" s="86">
        <v>2.25</v>
      </c>
      <c r="E29" s="86">
        <v>2.25</v>
      </c>
      <c r="F29" s="87">
        <v>2.25</v>
      </c>
      <c r="G29" s="87">
        <v>2.25</v>
      </c>
      <c r="H29" s="87">
        <v>2.25</v>
      </c>
      <c r="I29" s="72"/>
    </row>
    <row r="30" spans="1:9" x14ac:dyDescent="0.25">
      <c r="A30" s="76">
        <v>233</v>
      </c>
      <c r="B30" s="85">
        <v>66.569444444444443</v>
      </c>
      <c r="C30" s="86">
        <v>2.25</v>
      </c>
      <c r="D30" s="86">
        <v>2.25</v>
      </c>
      <c r="E30" s="86">
        <v>2.25</v>
      </c>
      <c r="F30" s="87">
        <v>2.25</v>
      </c>
      <c r="G30" s="87">
        <v>2.25</v>
      </c>
      <c r="H30" s="87">
        <v>2.25</v>
      </c>
      <c r="I30" s="72"/>
    </row>
    <row r="31" spans="1:9" x14ac:dyDescent="0.25">
      <c r="A31" s="76">
        <v>243</v>
      </c>
      <c r="B31" s="85">
        <v>68.375</v>
      </c>
      <c r="C31" s="86">
        <v>2.25</v>
      </c>
      <c r="D31" s="86">
        <v>2.25</v>
      </c>
      <c r="E31" s="86">
        <v>2.25</v>
      </c>
      <c r="F31" s="87">
        <v>2.25</v>
      </c>
      <c r="G31" s="87">
        <v>2.25</v>
      </c>
      <c r="H31" s="87">
        <v>2.25</v>
      </c>
      <c r="I31" s="72"/>
    </row>
    <row r="32" spans="1:9" x14ac:dyDescent="0.25">
      <c r="A32" s="76">
        <v>253</v>
      </c>
      <c r="B32" s="85">
        <v>70.180555555555557</v>
      </c>
      <c r="C32" s="86">
        <v>2.25</v>
      </c>
      <c r="D32" s="86">
        <v>2.25</v>
      </c>
      <c r="E32" s="86">
        <v>2.25</v>
      </c>
      <c r="F32" s="87">
        <v>2.25</v>
      </c>
      <c r="G32" s="87">
        <v>2.25</v>
      </c>
      <c r="H32" s="87">
        <v>2.25</v>
      </c>
      <c r="I32" s="72"/>
    </row>
    <row r="33" spans="1:9" x14ac:dyDescent="0.25">
      <c r="A33" s="76">
        <v>264</v>
      </c>
      <c r="B33" s="85">
        <v>72.166666666666657</v>
      </c>
      <c r="C33" s="86">
        <v>2.25</v>
      </c>
      <c r="D33" s="86">
        <v>2.25</v>
      </c>
      <c r="E33" s="86">
        <v>2.25</v>
      </c>
      <c r="F33" s="87">
        <v>2.25</v>
      </c>
      <c r="G33" s="87">
        <v>2.25</v>
      </c>
      <c r="H33" s="87">
        <v>2.25</v>
      </c>
      <c r="I33" s="72"/>
    </row>
    <row r="34" spans="1:9" x14ac:dyDescent="0.25">
      <c r="A34" s="76">
        <v>274</v>
      </c>
      <c r="B34" s="85">
        <v>73.972222222222229</v>
      </c>
      <c r="C34" s="86">
        <v>2.25</v>
      </c>
      <c r="D34" s="86">
        <v>2.25</v>
      </c>
      <c r="E34" s="86">
        <v>2.25</v>
      </c>
      <c r="F34" s="87">
        <v>2.25</v>
      </c>
      <c r="G34" s="87">
        <v>2.25</v>
      </c>
      <c r="H34" s="87">
        <v>2.25</v>
      </c>
      <c r="I34" s="72"/>
    </row>
    <row r="35" spans="1:9" x14ac:dyDescent="0.25">
      <c r="A35" s="76">
        <v>284</v>
      </c>
      <c r="B35" s="85">
        <v>75.777777777777771</v>
      </c>
      <c r="C35" s="86">
        <v>2.25</v>
      </c>
      <c r="D35" s="86">
        <v>2.25</v>
      </c>
      <c r="E35" s="86">
        <v>2.25</v>
      </c>
      <c r="F35" s="87">
        <v>2.25</v>
      </c>
      <c r="G35" s="87">
        <v>2.25</v>
      </c>
      <c r="H35" s="87">
        <v>2.25</v>
      </c>
      <c r="I35" s="72"/>
    </row>
    <row r="36" spans="1:9" x14ac:dyDescent="0.25">
      <c r="A36" s="76">
        <v>294</v>
      </c>
      <c r="B36" s="85">
        <v>77.583333333333343</v>
      </c>
      <c r="C36" s="86">
        <v>2.25</v>
      </c>
      <c r="D36" s="86">
        <v>2.25</v>
      </c>
      <c r="E36" s="86">
        <v>2.25</v>
      </c>
      <c r="F36" s="87">
        <v>2.25</v>
      </c>
      <c r="G36" s="87">
        <v>2.25</v>
      </c>
      <c r="H36" s="87">
        <v>2.25</v>
      </c>
      <c r="I36" s="72"/>
    </row>
    <row r="37" spans="1:9" x14ac:dyDescent="0.25">
      <c r="A37" s="76">
        <v>304</v>
      </c>
      <c r="B37" s="85">
        <v>79.388888888888886</v>
      </c>
      <c r="C37" s="86">
        <v>2.25</v>
      </c>
      <c r="D37" s="86">
        <v>2.25</v>
      </c>
      <c r="E37" s="86">
        <v>2.25</v>
      </c>
      <c r="F37" s="87">
        <v>2.25</v>
      </c>
      <c r="G37" s="87">
        <v>2.25</v>
      </c>
      <c r="H37" s="87">
        <v>2.25</v>
      </c>
      <c r="I37" s="72"/>
    </row>
    <row r="38" spans="1:9" x14ac:dyDescent="0.25">
      <c r="A38" s="76">
        <v>314</v>
      </c>
      <c r="B38" s="85">
        <v>81.194444444444443</v>
      </c>
      <c r="C38" s="86">
        <v>2.25</v>
      </c>
      <c r="D38" s="86">
        <v>2.25</v>
      </c>
      <c r="E38" s="86">
        <v>2.25</v>
      </c>
      <c r="F38" s="87">
        <v>2.25</v>
      </c>
      <c r="G38" s="87">
        <v>2.25</v>
      </c>
      <c r="H38" s="87">
        <v>2.25</v>
      </c>
      <c r="I38" s="72"/>
    </row>
    <row r="39" spans="1:9" x14ac:dyDescent="0.25">
      <c r="A39" s="76">
        <v>325</v>
      </c>
      <c r="B39" s="85">
        <v>83</v>
      </c>
      <c r="C39" s="86">
        <v>2.25</v>
      </c>
      <c r="D39" s="86">
        <v>2.25</v>
      </c>
      <c r="E39" s="86">
        <v>2.25</v>
      </c>
      <c r="F39" s="87">
        <v>2.25</v>
      </c>
      <c r="G39" s="87">
        <v>2.25</v>
      </c>
      <c r="H39" s="87">
        <v>2.25</v>
      </c>
      <c r="I39" s="72"/>
    </row>
    <row r="40" spans="1:9" x14ac:dyDescent="0.25">
      <c r="A40" s="76">
        <v>335</v>
      </c>
      <c r="B40" s="85">
        <v>84.986111111111114</v>
      </c>
      <c r="C40" s="86">
        <v>2.25</v>
      </c>
      <c r="D40" s="86">
        <v>2.25</v>
      </c>
      <c r="E40" s="86">
        <v>2.25</v>
      </c>
      <c r="F40" s="87">
        <v>2.25</v>
      </c>
      <c r="G40" s="87">
        <v>2.25</v>
      </c>
      <c r="H40" s="87">
        <v>2.25</v>
      </c>
      <c r="I40" s="72"/>
    </row>
    <row r="41" spans="1:9" x14ac:dyDescent="0.25">
      <c r="A41" s="76">
        <v>345</v>
      </c>
      <c r="B41" s="85">
        <v>86.791666666666657</v>
      </c>
      <c r="C41" s="86">
        <v>2.25</v>
      </c>
      <c r="D41" s="86">
        <v>2.25</v>
      </c>
      <c r="E41" s="86">
        <v>2.25</v>
      </c>
      <c r="F41" s="87">
        <v>2.25</v>
      </c>
      <c r="G41" s="87">
        <v>2.25</v>
      </c>
      <c r="H41" s="87">
        <v>2.25</v>
      </c>
      <c r="I41" s="72"/>
    </row>
    <row r="42" spans="1:9" x14ac:dyDescent="0.25">
      <c r="A42" s="76">
        <v>355</v>
      </c>
      <c r="B42" s="85">
        <v>88.597222222222214</v>
      </c>
      <c r="C42" s="86">
        <v>2.25</v>
      </c>
      <c r="D42" s="86">
        <v>2.25</v>
      </c>
      <c r="E42" s="86">
        <v>2.25</v>
      </c>
      <c r="F42" s="87">
        <v>2.25</v>
      </c>
      <c r="G42" s="87">
        <v>2.25</v>
      </c>
      <c r="H42" s="87">
        <v>2.25</v>
      </c>
      <c r="I42" s="72"/>
    </row>
    <row r="43" spans="1:9" x14ac:dyDescent="0.25">
      <c r="A43" s="76">
        <v>365</v>
      </c>
      <c r="B43" s="85">
        <v>90.402777777777771</v>
      </c>
      <c r="C43" s="86">
        <v>2.25</v>
      </c>
      <c r="D43" s="86">
        <v>2.25</v>
      </c>
      <c r="E43" s="86">
        <v>2.25</v>
      </c>
      <c r="F43" s="87">
        <v>2.25</v>
      </c>
      <c r="G43" s="87">
        <v>2.25</v>
      </c>
      <c r="H43" s="87">
        <v>2.25</v>
      </c>
      <c r="I43" s="72"/>
    </row>
    <row r="44" spans="1:9" x14ac:dyDescent="0.25">
      <c r="A44" s="76">
        <v>375</v>
      </c>
      <c r="B44" s="85">
        <v>92.208333333333329</v>
      </c>
      <c r="C44" s="86">
        <v>2.25</v>
      </c>
      <c r="D44" s="86">
        <v>2.25</v>
      </c>
      <c r="E44" s="86">
        <v>2.25</v>
      </c>
      <c r="F44" s="87">
        <v>2.25</v>
      </c>
      <c r="G44" s="87">
        <v>2.25</v>
      </c>
      <c r="H44" s="87">
        <v>2.25</v>
      </c>
      <c r="I44" s="72"/>
    </row>
    <row r="45" spans="1:9" x14ac:dyDescent="0.25">
      <c r="A45" s="76">
        <v>385</v>
      </c>
      <c r="B45" s="85">
        <v>94.013888888888886</v>
      </c>
      <c r="C45" s="86">
        <v>2.25</v>
      </c>
      <c r="D45" s="86">
        <v>2.25</v>
      </c>
      <c r="E45" s="86">
        <v>2.25</v>
      </c>
      <c r="F45" s="87">
        <v>2.25</v>
      </c>
      <c r="G45" s="87">
        <v>2.25</v>
      </c>
      <c r="H45" s="87">
        <v>2.25</v>
      </c>
      <c r="I45" s="72"/>
    </row>
    <row r="46" spans="1:9" x14ac:dyDescent="0.25">
      <c r="A46" s="76">
        <v>395</v>
      </c>
      <c r="B46" s="85">
        <v>95.819444444444443</v>
      </c>
      <c r="C46" s="86">
        <v>2.25</v>
      </c>
      <c r="D46" s="86">
        <v>2.25</v>
      </c>
      <c r="E46" s="86">
        <v>2.25</v>
      </c>
      <c r="F46" s="87">
        <v>2.25</v>
      </c>
      <c r="G46" s="87">
        <v>2.25</v>
      </c>
      <c r="H46" s="87">
        <v>2.25</v>
      </c>
      <c r="I46" s="72"/>
    </row>
    <row r="47" spans="1:9" x14ac:dyDescent="0.25">
      <c r="A47" s="76">
        <v>406</v>
      </c>
      <c r="B47" s="85">
        <v>97.805555555555557</v>
      </c>
      <c r="C47" s="86">
        <v>2.25</v>
      </c>
      <c r="D47" s="86">
        <v>2.25</v>
      </c>
      <c r="E47" s="86">
        <v>2.25</v>
      </c>
      <c r="F47" s="87">
        <v>2.25</v>
      </c>
      <c r="G47" s="87">
        <v>2.25</v>
      </c>
      <c r="H47" s="87">
        <v>2.25</v>
      </c>
      <c r="I47" s="72"/>
    </row>
    <row r="48" spans="1:9" x14ac:dyDescent="0.25">
      <c r="A48" s="76">
        <v>416</v>
      </c>
      <c r="B48" s="85">
        <v>99.611111111111114</v>
      </c>
      <c r="C48" s="86">
        <v>2.25</v>
      </c>
      <c r="D48" s="86">
        <v>2.25</v>
      </c>
      <c r="E48" s="86">
        <v>2.25</v>
      </c>
      <c r="F48" s="87">
        <v>2.25</v>
      </c>
      <c r="G48" s="87">
        <v>2.25</v>
      </c>
      <c r="H48" s="87">
        <v>2.25</v>
      </c>
      <c r="I48" s="72"/>
    </row>
    <row r="49" spans="1:9" x14ac:dyDescent="0.25">
      <c r="A49" s="76">
        <v>426</v>
      </c>
      <c r="B49" s="85">
        <v>101.41666666666667</v>
      </c>
      <c r="C49" s="86">
        <v>2.25</v>
      </c>
      <c r="D49" s="86">
        <v>2.25</v>
      </c>
      <c r="E49" s="86">
        <v>2.25</v>
      </c>
      <c r="F49" s="87">
        <v>2.25</v>
      </c>
      <c r="G49" s="87">
        <v>2.25</v>
      </c>
      <c r="H49" s="87">
        <v>2.25</v>
      </c>
      <c r="I49" s="72"/>
    </row>
    <row r="50" spans="1:9" x14ac:dyDescent="0.25">
      <c r="A50" s="76">
        <v>436</v>
      </c>
      <c r="B50" s="85">
        <v>103.22222222222221</v>
      </c>
      <c r="C50" s="86">
        <v>2.25</v>
      </c>
      <c r="D50" s="86">
        <v>2.25</v>
      </c>
      <c r="E50" s="86">
        <v>2.25</v>
      </c>
      <c r="F50" s="87">
        <v>2.25</v>
      </c>
      <c r="G50" s="87">
        <v>2.25</v>
      </c>
      <c r="H50" s="87">
        <v>2.25</v>
      </c>
      <c r="I50" s="72"/>
    </row>
    <row r="51" spans="1:9" x14ac:dyDescent="0.25">
      <c r="A51" s="76">
        <v>446</v>
      </c>
      <c r="B51" s="85">
        <v>105.02777777777777</v>
      </c>
      <c r="C51" s="86">
        <v>2.25</v>
      </c>
      <c r="D51" s="86">
        <v>2.25</v>
      </c>
      <c r="E51" s="86">
        <v>2.25</v>
      </c>
      <c r="F51" s="87">
        <v>2.25</v>
      </c>
      <c r="G51" s="87">
        <v>2.25</v>
      </c>
      <c r="H51" s="87">
        <v>2.25</v>
      </c>
      <c r="I51" s="72"/>
    </row>
    <row r="52" spans="1:9" x14ac:dyDescent="0.25">
      <c r="A52" s="76">
        <v>456</v>
      </c>
      <c r="B52" s="85">
        <v>106.83333333333333</v>
      </c>
      <c r="C52" s="86">
        <v>2.25</v>
      </c>
      <c r="D52" s="86">
        <v>2.25</v>
      </c>
      <c r="E52" s="86">
        <v>2.25</v>
      </c>
      <c r="F52" s="87">
        <v>2.25</v>
      </c>
      <c r="G52" s="87">
        <v>2.25</v>
      </c>
      <c r="H52" s="87">
        <v>2.25</v>
      </c>
      <c r="I52" s="72"/>
    </row>
    <row r="53" spans="1:9" x14ac:dyDescent="0.25">
      <c r="A53" s="76">
        <v>466</v>
      </c>
      <c r="B53" s="85">
        <v>108.63888888888889</v>
      </c>
      <c r="C53" s="86">
        <v>2.25</v>
      </c>
      <c r="D53" s="86">
        <v>2.25</v>
      </c>
      <c r="E53" s="86">
        <v>2.25</v>
      </c>
      <c r="F53" s="87">
        <v>2.25</v>
      </c>
      <c r="G53" s="87">
        <v>2.25</v>
      </c>
      <c r="H53" s="87">
        <v>2.25</v>
      </c>
      <c r="I53" s="72"/>
    </row>
    <row r="54" spans="1:9" x14ac:dyDescent="0.25">
      <c r="A54" s="76">
        <v>477</v>
      </c>
      <c r="B54" s="85">
        <v>110.625</v>
      </c>
      <c r="C54" s="86">
        <v>2.25</v>
      </c>
      <c r="D54" s="86">
        <v>2.25</v>
      </c>
      <c r="E54" s="86">
        <v>2.25</v>
      </c>
      <c r="F54" s="87">
        <v>2.25</v>
      </c>
      <c r="G54" s="87">
        <v>2.25</v>
      </c>
      <c r="H54" s="87">
        <v>2.25</v>
      </c>
      <c r="I54" s="72"/>
    </row>
    <row r="55" spans="1:9" x14ac:dyDescent="0.25">
      <c r="A55" s="76">
        <v>487</v>
      </c>
      <c r="B55" s="85">
        <v>112.43055555555556</v>
      </c>
      <c r="C55" s="86">
        <v>2.25</v>
      </c>
      <c r="D55" s="86">
        <v>2.25</v>
      </c>
      <c r="E55" s="86">
        <v>2.25</v>
      </c>
      <c r="F55" s="87">
        <v>2.25</v>
      </c>
      <c r="G55" s="87">
        <v>2.25</v>
      </c>
      <c r="H55" s="87">
        <v>2.25</v>
      </c>
      <c r="I55" s="72"/>
    </row>
    <row r="56" spans="1:9" x14ac:dyDescent="0.25">
      <c r="A56" s="76">
        <v>497</v>
      </c>
      <c r="B56" s="85">
        <v>114.23611111111111</v>
      </c>
      <c r="C56" s="86">
        <v>2.25</v>
      </c>
      <c r="D56" s="86">
        <v>2.25</v>
      </c>
      <c r="E56" s="86">
        <v>2.25</v>
      </c>
      <c r="F56" s="87">
        <v>2.25</v>
      </c>
      <c r="G56" s="87">
        <v>2.25</v>
      </c>
      <c r="H56" s="87">
        <v>2.25</v>
      </c>
      <c r="I56" s="72"/>
    </row>
    <row r="57" spans="1:9" x14ac:dyDescent="0.25">
      <c r="A57" s="76">
        <v>507</v>
      </c>
      <c r="B57" s="85">
        <v>116.04166666666667</v>
      </c>
      <c r="C57" s="86">
        <v>2.25</v>
      </c>
      <c r="D57" s="86">
        <v>2.25</v>
      </c>
      <c r="E57" s="86">
        <v>2.25</v>
      </c>
      <c r="F57" s="87">
        <v>2.25</v>
      </c>
      <c r="G57" s="87">
        <v>2.25</v>
      </c>
      <c r="H57" s="87">
        <v>2.25</v>
      </c>
      <c r="I57" s="72"/>
    </row>
    <row r="58" spans="1:9" x14ac:dyDescent="0.25">
      <c r="A58" s="76">
        <v>517</v>
      </c>
      <c r="B58" s="85">
        <v>117.84722222222221</v>
      </c>
      <c r="C58" s="86">
        <v>2.25</v>
      </c>
      <c r="D58" s="86">
        <v>2.25</v>
      </c>
      <c r="E58" s="86">
        <v>2.25</v>
      </c>
      <c r="F58" s="87">
        <v>2.25</v>
      </c>
      <c r="G58" s="87">
        <v>2.25</v>
      </c>
      <c r="H58" s="87">
        <v>2.25</v>
      </c>
      <c r="I58" s="72"/>
    </row>
    <row r="59" spans="1:9" x14ac:dyDescent="0.25">
      <c r="A59" s="76">
        <v>527</v>
      </c>
      <c r="B59" s="85">
        <v>119.65277777777777</v>
      </c>
      <c r="C59" s="86">
        <v>2.25</v>
      </c>
      <c r="D59" s="86">
        <v>2.25</v>
      </c>
      <c r="E59" s="86">
        <v>2.25</v>
      </c>
      <c r="F59" s="87">
        <v>2.25</v>
      </c>
      <c r="G59" s="87">
        <v>2.25</v>
      </c>
      <c r="H59" s="87">
        <v>2.25</v>
      </c>
      <c r="I59" s="72"/>
    </row>
    <row r="60" spans="1:9" x14ac:dyDescent="0.25">
      <c r="A60" s="76">
        <v>537</v>
      </c>
      <c r="B60" s="85">
        <v>121.45833333333333</v>
      </c>
      <c r="C60" s="86">
        <v>2.25</v>
      </c>
      <c r="D60" s="86">
        <v>2.25</v>
      </c>
      <c r="E60" s="86">
        <v>2.25</v>
      </c>
      <c r="F60" s="87">
        <v>2.25</v>
      </c>
      <c r="G60" s="87">
        <v>2.25</v>
      </c>
      <c r="H60" s="87">
        <v>2.25</v>
      </c>
      <c r="I60" s="72"/>
    </row>
    <row r="61" spans="1:9" x14ac:dyDescent="0.25">
      <c r="A61" s="76">
        <v>548</v>
      </c>
      <c r="B61" s="85">
        <v>123.44444444444444</v>
      </c>
      <c r="C61" s="86">
        <v>2.25</v>
      </c>
      <c r="D61" s="86">
        <v>2.25</v>
      </c>
      <c r="E61" s="86">
        <v>2.25</v>
      </c>
      <c r="F61" s="87">
        <v>2.25</v>
      </c>
      <c r="G61" s="87">
        <v>2.25</v>
      </c>
      <c r="H61" s="87">
        <v>2.25</v>
      </c>
      <c r="I61" s="72"/>
    </row>
    <row r="62" spans="1:9" x14ac:dyDescent="0.25">
      <c r="A62" s="76">
        <v>558</v>
      </c>
      <c r="B62" s="85">
        <v>125.25</v>
      </c>
      <c r="C62" s="86">
        <v>2.25</v>
      </c>
      <c r="D62" s="86">
        <v>2.25</v>
      </c>
      <c r="E62" s="86">
        <v>2.25</v>
      </c>
      <c r="F62" s="87">
        <v>2.25</v>
      </c>
      <c r="G62" s="87">
        <v>2.25</v>
      </c>
      <c r="H62" s="87">
        <v>2.25</v>
      </c>
      <c r="I62" s="72"/>
    </row>
    <row r="63" spans="1:9" x14ac:dyDescent="0.25">
      <c r="A63" s="76">
        <v>568</v>
      </c>
      <c r="B63" s="85">
        <v>127.05555555555554</v>
      </c>
      <c r="C63" s="86">
        <v>2.25</v>
      </c>
      <c r="D63" s="86">
        <v>2.25</v>
      </c>
      <c r="E63" s="86">
        <v>2.25</v>
      </c>
      <c r="F63" s="87">
        <v>2.25</v>
      </c>
      <c r="G63" s="87">
        <v>2.25</v>
      </c>
      <c r="H63" s="87">
        <v>2.25</v>
      </c>
      <c r="I63" s="72"/>
    </row>
    <row r="64" spans="1:9" x14ac:dyDescent="0.25">
      <c r="A64" s="76">
        <v>578</v>
      </c>
      <c r="B64" s="85">
        <v>128.86111111111111</v>
      </c>
      <c r="C64" s="86">
        <v>2.25</v>
      </c>
      <c r="D64" s="86">
        <v>2.25</v>
      </c>
      <c r="E64" s="86">
        <v>2.25</v>
      </c>
      <c r="F64" s="87">
        <v>2.25</v>
      </c>
      <c r="G64" s="87">
        <v>2.25</v>
      </c>
      <c r="H64" s="87">
        <v>2.25</v>
      </c>
      <c r="I64" s="72"/>
    </row>
    <row r="65" spans="1:9" x14ac:dyDescent="0.25">
      <c r="A65" s="76">
        <v>588</v>
      </c>
      <c r="B65" s="85">
        <v>130.66666666666669</v>
      </c>
      <c r="C65" s="86">
        <v>2.25</v>
      </c>
      <c r="D65" s="86">
        <v>2.25</v>
      </c>
      <c r="E65" s="86">
        <v>2.25</v>
      </c>
      <c r="F65" s="87">
        <v>2.25</v>
      </c>
      <c r="G65" s="87">
        <v>2.25</v>
      </c>
      <c r="H65" s="87">
        <v>2.25</v>
      </c>
      <c r="I65" s="72"/>
    </row>
    <row r="66" spans="1:9" x14ac:dyDescent="0.25">
      <c r="A66" s="76">
        <v>598</v>
      </c>
      <c r="B66" s="85">
        <v>132.47222222222223</v>
      </c>
      <c r="C66" s="86">
        <v>2.25</v>
      </c>
      <c r="D66" s="86">
        <v>2.25</v>
      </c>
      <c r="E66" s="86">
        <v>2.25</v>
      </c>
      <c r="F66" s="87">
        <v>2.25</v>
      </c>
      <c r="G66" s="87">
        <v>2.25</v>
      </c>
      <c r="H66" s="87">
        <v>2.25</v>
      </c>
      <c r="I66" s="72"/>
    </row>
    <row r="67" spans="1:9" x14ac:dyDescent="0.25">
      <c r="A67" s="76">
        <v>608</v>
      </c>
      <c r="B67" s="85">
        <v>134.45833333333331</v>
      </c>
      <c r="C67" s="86">
        <v>2.25</v>
      </c>
      <c r="D67" s="86">
        <v>2.25</v>
      </c>
      <c r="E67" s="86">
        <v>2.25</v>
      </c>
      <c r="F67" s="87">
        <v>2.25</v>
      </c>
      <c r="G67" s="87">
        <v>2.25</v>
      </c>
      <c r="H67" s="87">
        <v>2.25</v>
      </c>
      <c r="I67" s="72"/>
    </row>
    <row r="68" spans="1:9" x14ac:dyDescent="0.25">
      <c r="A68" s="76">
        <v>619</v>
      </c>
      <c r="B68" s="85">
        <v>136.26388888888889</v>
      </c>
      <c r="C68" s="86">
        <v>2.25</v>
      </c>
      <c r="D68" s="86">
        <v>2.25</v>
      </c>
      <c r="E68" s="86">
        <v>2.25</v>
      </c>
      <c r="F68" s="87">
        <v>2.25</v>
      </c>
      <c r="G68" s="87">
        <v>2.25</v>
      </c>
      <c r="H68" s="87">
        <v>2.25</v>
      </c>
      <c r="I68" s="72"/>
    </row>
    <row r="69" spans="1:9" x14ac:dyDescent="0.25">
      <c r="A69" s="76">
        <v>629</v>
      </c>
      <c r="B69" s="85">
        <v>138.06944444444446</v>
      </c>
      <c r="C69" s="86">
        <v>2.25</v>
      </c>
      <c r="D69" s="86">
        <v>2.25</v>
      </c>
      <c r="E69" s="86">
        <v>2.25</v>
      </c>
      <c r="F69" s="87">
        <v>2.25</v>
      </c>
      <c r="G69" s="87">
        <v>2.25</v>
      </c>
      <c r="H69" s="87">
        <v>2.25</v>
      </c>
      <c r="I69" s="72"/>
    </row>
    <row r="70" spans="1:9" x14ac:dyDescent="0.25">
      <c r="A70" s="76">
        <v>639</v>
      </c>
      <c r="B70" s="85">
        <v>139.875</v>
      </c>
      <c r="C70" s="86">
        <v>2.25</v>
      </c>
      <c r="D70" s="86">
        <v>2.25</v>
      </c>
      <c r="E70" s="86">
        <v>2.25</v>
      </c>
      <c r="F70" s="87">
        <v>2.25</v>
      </c>
      <c r="G70" s="87">
        <v>2.25</v>
      </c>
      <c r="H70" s="87">
        <v>2.25</v>
      </c>
      <c r="I70" s="72"/>
    </row>
    <row r="71" spans="1:9" x14ac:dyDescent="0.25">
      <c r="A71" s="76">
        <v>649</v>
      </c>
      <c r="B71" s="85">
        <v>141.68055555555554</v>
      </c>
      <c r="C71" s="86">
        <v>2.25</v>
      </c>
      <c r="D71" s="86">
        <v>2.25</v>
      </c>
      <c r="E71" s="86">
        <v>2.25</v>
      </c>
      <c r="F71" s="87">
        <v>2.25</v>
      </c>
      <c r="G71" s="87">
        <v>2.25</v>
      </c>
      <c r="H71" s="87">
        <v>2.25</v>
      </c>
      <c r="I71" s="72"/>
    </row>
    <row r="72" spans="1:9" x14ac:dyDescent="0.25">
      <c r="A72" s="76">
        <v>659</v>
      </c>
      <c r="B72" s="85">
        <v>143.48611111111111</v>
      </c>
      <c r="C72" s="86">
        <v>2.25</v>
      </c>
      <c r="D72" s="86">
        <v>2.25</v>
      </c>
      <c r="E72" s="86">
        <v>2.25</v>
      </c>
      <c r="F72" s="87">
        <v>2.25</v>
      </c>
      <c r="G72" s="87">
        <v>2.25</v>
      </c>
      <c r="H72" s="87">
        <v>2.25</v>
      </c>
      <c r="I72" s="72"/>
    </row>
    <row r="73" spans="1:9" x14ac:dyDescent="0.25">
      <c r="A73" s="76">
        <v>669</v>
      </c>
      <c r="B73" s="85">
        <v>145.29166666666669</v>
      </c>
      <c r="C73" s="86">
        <v>2.25</v>
      </c>
      <c r="D73" s="86">
        <v>2.25</v>
      </c>
      <c r="E73" s="86">
        <v>2.25</v>
      </c>
      <c r="F73" s="87">
        <v>2.25</v>
      </c>
      <c r="G73" s="87">
        <v>2.25</v>
      </c>
      <c r="H73" s="87">
        <v>2.25</v>
      </c>
      <c r="I73" s="72"/>
    </row>
    <row r="74" spans="1:9" x14ac:dyDescent="0.25">
      <c r="A74" s="76">
        <v>679</v>
      </c>
      <c r="B74" s="85">
        <v>147.27777777777777</v>
      </c>
      <c r="C74" s="86">
        <v>2.25</v>
      </c>
      <c r="D74" s="86">
        <v>2.25</v>
      </c>
      <c r="E74" s="86">
        <v>2.25</v>
      </c>
      <c r="F74" s="87">
        <v>2.25</v>
      </c>
      <c r="G74" s="87">
        <v>2.25</v>
      </c>
      <c r="H74" s="87">
        <v>2.25</v>
      </c>
      <c r="I74" s="72"/>
    </row>
    <row r="75" spans="1:9" x14ac:dyDescent="0.25">
      <c r="A75" s="76">
        <v>690</v>
      </c>
      <c r="B75" s="85">
        <v>149.08333333333331</v>
      </c>
      <c r="C75" s="86">
        <v>2.25</v>
      </c>
      <c r="D75" s="86">
        <v>2.25</v>
      </c>
      <c r="E75" s="86">
        <v>2.25</v>
      </c>
      <c r="F75" s="87">
        <v>2.25</v>
      </c>
      <c r="G75" s="87">
        <v>2.25</v>
      </c>
      <c r="H75" s="87">
        <v>2.25</v>
      </c>
      <c r="I75" s="72"/>
    </row>
    <row r="76" spans="1:9" x14ac:dyDescent="0.25">
      <c r="A76" s="76">
        <v>700</v>
      </c>
      <c r="B76" s="85">
        <v>150.88888888888889</v>
      </c>
      <c r="C76" s="86">
        <v>2.25</v>
      </c>
      <c r="D76" s="86">
        <v>2.25</v>
      </c>
      <c r="E76" s="86">
        <v>2.25</v>
      </c>
      <c r="F76" s="87">
        <v>2.25</v>
      </c>
      <c r="G76" s="87">
        <v>2.25</v>
      </c>
      <c r="H76" s="87">
        <v>2.25</v>
      </c>
      <c r="I76" s="72"/>
    </row>
    <row r="77" spans="1:9" x14ac:dyDescent="0.25">
      <c r="A77" s="76">
        <v>710</v>
      </c>
      <c r="B77" s="85">
        <v>152.69444444444443</v>
      </c>
      <c r="C77" s="86">
        <v>2.25</v>
      </c>
      <c r="D77" s="86">
        <v>2.25</v>
      </c>
      <c r="E77" s="86">
        <v>2.25</v>
      </c>
      <c r="F77" s="87">
        <v>2.25</v>
      </c>
      <c r="G77" s="87">
        <v>2.25</v>
      </c>
      <c r="H77" s="87">
        <v>2.25</v>
      </c>
      <c r="I77" s="72"/>
    </row>
    <row r="78" spans="1:9" x14ac:dyDescent="0.25">
      <c r="A78" s="76">
        <v>720</v>
      </c>
      <c r="B78" s="85">
        <v>154.5</v>
      </c>
      <c r="C78" s="86">
        <v>2.25</v>
      </c>
      <c r="D78" s="86">
        <v>2.25</v>
      </c>
      <c r="E78" s="86">
        <v>2.25</v>
      </c>
      <c r="F78" s="87">
        <v>2.25</v>
      </c>
      <c r="G78" s="87">
        <v>2.25</v>
      </c>
      <c r="H78" s="87">
        <v>2.25</v>
      </c>
      <c r="I78" s="72"/>
    </row>
    <row r="79" spans="1:9" x14ac:dyDescent="0.25">
      <c r="A79" s="76">
        <v>730</v>
      </c>
      <c r="B79" s="85">
        <v>156.30555555555554</v>
      </c>
      <c r="C79" s="86">
        <v>2.25</v>
      </c>
      <c r="D79" s="86">
        <v>2.25</v>
      </c>
      <c r="E79" s="86">
        <v>2.25</v>
      </c>
      <c r="F79" s="87">
        <v>2.25</v>
      </c>
      <c r="G79" s="87">
        <v>2.25</v>
      </c>
      <c r="H79" s="87">
        <v>2.25</v>
      </c>
      <c r="I79" s="72"/>
    </row>
    <row r="80" spans="1:9" x14ac:dyDescent="0.25">
      <c r="A80" s="76">
        <v>740</v>
      </c>
      <c r="B80" s="85">
        <v>158.11111111111111</v>
      </c>
      <c r="C80" s="86">
        <v>2.25</v>
      </c>
      <c r="D80" s="86">
        <v>2.25</v>
      </c>
      <c r="E80" s="86">
        <v>2.25</v>
      </c>
      <c r="F80" s="87">
        <v>2.25</v>
      </c>
      <c r="G80" s="87">
        <v>2.25</v>
      </c>
      <c r="H80" s="87">
        <v>2.25</v>
      </c>
      <c r="I80" s="72"/>
    </row>
    <row r="81" spans="1:9" x14ac:dyDescent="0.25">
      <c r="A81" s="76">
        <v>751</v>
      </c>
      <c r="B81" s="85">
        <v>160.09722222222223</v>
      </c>
      <c r="C81" s="86">
        <v>2.25</v>
      </c>
      <c r="D81" s="86">
        <v>2.25</v>
      </c>
      <c r="E81" s="86">
        <v>2.25</v>
      </c>
      <c r="F81" s="87">
        <v>2.25</v>
      </c>
      <c r="G81" s="87">
        <v>2.25</v>
      </c>
      <c r="H81" s="87">
        <v>2.25</v>
      </c>
      <c r="I81" s="72"/>
    </row>
    <row r="82" spans="1:9" x14ac:dyDescent="0.25">
      <c r="A82" s="76">
        <v>761</v>
      </c>
      <c r="B82" s="85">
        <v>161.90277777777777</v>
      </c>
      <c r="C82" s="86">
        <v>2.25</v>
      </c>
      <c r="D82" s="86">
        <v>2.25</v>
      </c>
      <c r="E82" s="86">
        <v>2.25</v>
      </c>
      <c r="F82" s="87">
        <v>2.25</v>
      </c>
      <c r="G82" s="87">
        <v>2.25</v>
      </c>
      <c r="H82" s="87">
        <v>2.25</v>
      </c>
      <c r="I82" s="72"/>
    </row>
    <row r="83" spans="1:9" x14ac:dyDescent="0.25">
      <c r="A83" s="76">
        <v>771</v>
      </c>
      <c r="B83" s="85">
        <v>163.70833333333334</v>
      </c>
      <c r="C83" s="86">
        <v>2.25</v>
      </c>
      <c r="D83" s="86">
        <v>2.25</v>
      </c>
      <c r="E83" s="86">
        <v>2.25</v>
      </c>
      <c r="F83" s="87">
        <v>2.25</v>
      </c>
      <c r="G83" s="87">
        <v>2.25</v>
      </c>
      <c r="H83" s="87">
        <v>2.25</v>
      </c>
      <c r="I83" s="72"/>
    </row>
    <row r="84" spans="1:9" x14ac:dyDescent="0.25">
      <c r="A84" s="76">
        <v>781</v>
      </c>
      <c r="B84" s="85">
        <v>165.51388888888889</v>
      </c>
      <c r="C84" s="86">
        <v>2.25</v>
      </c>
      <c r="D84" s="86">
        <v>2.25</v>
      </c>
      <c r="E84" s="86">
        <v>2.25</v>
      </c>
      <c r="F84" s="87">
        <v>2.25</v>
      </c>
      <c r="G84" s="87">
        <v>2.25</v>
      </c>
      <c r="H84" s="87">
        <v>2.25</v>
      </c>
      <c r="I84" s="72"/>
    </row>
    <row r="85" spans="1:9" x14ac:dyDescent="0.25">
      <c r="A85" s="76">
        <v>791</v>
      </c>
      <c r="B85" s="85">
        <v>167.31944444444443</v>
      </c>
      <c r="C85" s="86">
        <v>2.25</v>
      </c>
      <c r="D85" s="86">
        <v>2.25</v>
      </c>
      <c r="E85" s="86">
        <v>2.25</v>
      </c>
      <c r="F85" s="87">
        <v>2.25</v>
      </c>
      <c r="G85" s="87">
        <v>2.25</v>
      </c>
      <c r="H85" s="87">
        <v>2.25</v>
      </c>
      <c r="I85" s="72"/>
    </row>
    <row r="86" spans="1:9" x14ac:dyDescent="0.25">
      <c r="A86" s="76">
        <v>801</v>
      </c>
      <c r="B86" s="85">
        <v>169.125</v>
      </c>
      <c r="C86" s="86">
        <v>2.25</v>
      </c>
      <c r="D86" s="86">
        <v>2.25</v>
      </c>
      <c r="E86" s="86">
        <v>2.25</v>
      </c>
      <c r="F86" s="87">
        <v>2.25</v>
      </c>
      <c r="G86" s="87">
        <v>2.25</v>
      </c>
      <c r="H86" s="87">
        <v>2.25</v>
      </c>
      <c r="I86" s="72"/>
    </row>
    <row r="87" spans="1:9" x14ac:dyDescent="0.25">
      <c r="A87" s="76">
        <v>811</v>
      </c>
      <c r="B87" s="85">
        <v>170.93055555555554</v>
      </c>
      <c r="C87" s="86">
        <v>2.25</v>
      </c>
      <c r="D87" s="86">
        <v>2.25</v>
      </c>
      <c r="E87" s="86">
        <v>2.25</v>
      </c>
      <c r="F87" s="87">
        <v>2.25</v>
      </c>
      <c r="G87" s="87">
        <v>2.25</v>
      </c>
      <c r="H87" s="87">
        <v>2.25</v>
      </c>
      <c r="I87" s="72"/>
    </row>
    <row r="88" spans="1:9" x14ac:dyDescent="0.25">
      <c r="A88" s="76">
        <v>822</v>
      </c>
      <c r="B88" s="85">
        <v>172.91666666666666</v>
      </c>
      <c r="C88" s="86">
        <v>2.25</v>
      </c>
      <c r="D88" s="86">
        <v>2.25</v>
      </c>
      <c r="E88" s="86">
        <v>2.25</v>
      </c>
      <c r="F88" s="87">
        <v>2.25</v>
      </c>
      <c r="G88" s="87">
        <v>2.25</v>
      </c>
      <c r="H88" s="87">
        <v>2.25</v>
      </c>
      <c r="I88" s="72"/>
    </row>
    <row r="89" spans="1:9" x14ac:dyDescent="0.25">
      <c r="A89" s="76">
        <v>832</v>
      </c>
      <c r="B89" s="85">
        <v>174.72222222222223</v>
      </c>
      <c r="C89" s="86">
        <v>2.25</v>
      </c>
      <c r="D89" s="86">
        <v>2.25</v>
      </c>
      <c r="E89" s="86">
        <v>2.25</v>
      </c>
      <c r="F89" s="87">
        <v>2.25</v>
      </c>
      <c r="G89" s="87">
        <v>2.25</v>
      </c>
      <c r="H89" s="87">
        <v>2.25</v>
      </c>
      <c r="I89" s="72"/>
    </row>
    <row r="90" spans="1:9" x14ac:dyDescent="0.25">
      <c r="A90" s="76">
        <v>842</v>
      </c>
      <c r="B90" s="85">
        <v>176.52777777777777</v>
      </c>
      <c r="C90" s="86">
        <v>2.25</v>
      </c>
      <c r="D90" s="86">
        <v>2.25</v>
      </c>
      <c r="E90" s="86">
        <v>2.25</v>
      </c>
      <c r="F90" s="87">
        <v>2.25</v>
      </c>
      <c r="G90" s="87">
        <v>2.25</v>
      </c>
      <c r="H90" s="87">
        <v>2.25</v>
      </c>
      <c r="I90" s="72"/>
    </row>
    <row r="91" spans="1:9" x14ac:dyDescent="0.25">
      <c r="A91" s="76">
        <v>852</v>
      </c>
      <c r="B91" s="85">
        <v>178.33333333333334</v>
      </c>
      <c r="C91" s="86">
        <v>2.25</v>
      </c>
      <c r="D91" s="86">
        <v>2.25</v>
      </c>
      <c r="E91" s="86">
        <v>2.25</v>
      </c>
      <c r="F91" s="87">
        <v>2.25</v>
      </c>
      <c r="G91" s="87">
        <v>2.25</v>
      </c>
      <c r="H91" s="87">
        <v>2.25</v>
      </c>
      <c r="I91" s="72"/>
    </row>
    <row r="92" spans="1:9" x14ac:dyDescent="0.25">
      <c r="A92" s="76">
        <v>862</v>
      </c>
      <c r="B92" s="85">
        <v>180.13888888888889</v>
      </c>
      <c r="C92" s="86">
        <v>2.25</v>
      </c>
      <c r="D92" s="86">
        <v>2.25</v>
      </c>
      <c r="E92" s="86">
        <v>2.25</v>
      </c>
      <c r="F92" s="87">
        <v>2.25</v>
      </c>
      <c r="G92" s="87">
        <v>2.25</v>
      </c>
      <c r="H92" s="87">
        <v>2.25</v>
      </c>
      <c r="I92" s="72"/>
    </row>
    <row r="93" spans="1:9" x14ac:dyDescent="0.25">
      <c r="A93" s="76">
        <v>872</v>
      </c>
      <c r="B93" s="85">
        <v>181.94444444444443</v>
      </c>
      <c r="C93" s="86">
        <v>2.25</v>
      </c>
      <c r="D93" s="86">
        <v>2.25</v>
      </c>
      <c r="E93" s="86">
        <v>2.25</v>
      </c>
      <c r="F93" s="87">
        <v>2.25</v>
      </c>
      <c r="G93" s="87">
        <v>2.25</v>
      </c>
      <c r="H93" s="87">
        <v>2.25</v>
      </c>
      <c r="I93" s="72"/>
    </row>
    <row r="94" spans="1:9" x14ac:dyDescent="0.25">
      <c r="A94" s="76">
        <v>882</v>
      </c>
      <c r="B94" s="85">
        <v>183.75</v>
      </c>
      <c r="C94" s="86">
        <v>2.25</v>
      </c>
      <c r="D94" s="86">
        <v>2.25</v>
      </c>
      <c r="E94" s="86">
        <v>2.25</v>
      </c>
      <c r="F94" s="87">
        <v>2.25</v>
      </c>
      <c r="G94" s="87">
        <v>2.25</v>
      </c>
      <c r="H94" s="87">
        <v>2.25</v>
      </c>
      <c r="I94" s="72"/>
    </row>
    <row r="95" spans="1:9" x14ac:dyDescent="0.25">
      <c r="A95" s="76">
        <v>893</v>
      </c>
      <c r="B95" s="85">
        <v>185.55555555555554</v>
      </c>
      <c r="C95" s="86">
        <v>2.25</v>
      </c>
      <c r="D95" s="86">
        <v>2.25</v>
      </c>
      <c r="E95" s="86">
        <v>2.25</v>
      </c>
      <c r="F95" s="87">
        <v>2.25</v>
      </c>
      <c r="G95" s="87">
        <v>2.25</v>
      </c>
      <c r="H95" s="87">
        <v>2.25</v>
      </c>
      <c r="I95" s="72"/>
    </row>
    <row r="96" spans="1:9" x14ac:dyDescent="0.25">
      <c r="A96" s="76">
        <v>903</v>
      </c>
      <c r="B96" s="85">
        <v>187.54166666666666</v>
      </c>
      <c r="C96" s="86">
        <v>2.25</v>
      </c>
      <c r="D96" s="86">
        <v>2.25</v>
      </c>
      <c r="E96" s="86">
        <v>2.25</v>
      </c>
      <c r="F96" s="87">
        <v>2.25</v>
      </c>
      <c r="G96" s="87">
        <v>2.25</v>
      </c>
      <c r="H96" s="87">
        <v>2.25</v>
      </c>
      <c r="I96" s="72"/>
    </row>
    <row r="97" spans="1:9" x14ac:dyDescent="0.25">
      <c r="A97" s="76">
        <v>913</v>
      </c>
      <c r="B97" s="85">
        <v>189.34722222222223</v>
      </c>
      <c r="C97" s="86">
        <v>2.25</v>
      </c>
      <c r="D97" s="86">
        <v>2.25</v>
      </c>
      <c r="E97" s="86">
        <v>2.25</v>
      </c>
      <c r="F97" s="87">
        <v>2.25</v>
      </c>
      <c r="G97" s="87">
        <v>2.25</v>
      </c>
      <c r="H97" s="87">
        <v>2.25</v>
      </c>
      <c r="I97" s="72"/>
    </row>
    <row r="98" spans="1:9" x14ac:dyDescent="0.25">
      <c r="A98" s="76">
        <v>923</v>
      </c>
      <c r="B98" s="85">
        <v>191.15277777777777</v>
      </c>
      <c r="C98" s="86">
        <v>2.25</v>
      </c>
      <c r="D98" s="86">
        <v>2.25</v>
      </c>
      <c r="E98" s="86">
        <v>2.25</v>
      </c>
      <c r="F98" s="87">
        <v>2.25</v>
      </c>
      <c r="G98" s="87">
        <v>2.25</v>
      </c>
      <c r="H98" s="87">
        <v>2.25</v>
      </c>
      <c r="I98" s="72"/>
    </row>
    <row r="99" spans="1:9" x14ac:dyDescent="0.25">
      <c r="A99" s="76">
        <v>933</v>
      </c>
      <c r="B99" s="85">
        <v>192.95833333333334</v>
      </c>
      <c r="C99" s="86">
        <v>2.25</v>
      </c>
      <c r="D99" s="86">
        <v>2.25</v>
      </c>
      <c r="E99" s="86">
        <v>2.25</v>
      </c>
      <c r="F99" s="87">
        <v>2.25</v>
      </c>
      <c r="G99" s="87">
        <v>2.25</v>
      </c>
      <c r="H99" s="87">
        <v>2.25</v>
      </c>
      <c r="I99" s="72"/>
    </row>
    <row r="100" spans="1:9" x14ac:dyDescent="0.25">
      <c r="A100" s="76">
        <v>943</v>
      </c>
      <c r="B100" s="85">
        <v>194.76388888888889</v>
      </c>
      <c r="C100" s="86">
        <v>2.25</v>
      </c>
      <c r="D100" s="86">
        <v>2.25</v>
      </c>
      <c r="E100" s="86">
        <v>2.25</v>
      </c>
      <c r="F100" s="87">
        <v>2.25</v>
      </c>
      <c r="G100" s="87">
        <v>2.25</v>
      </c>
      <c r="H100" s="87">
        <v>2.25</v>
      </c>
      <c r="I100" s="72"/>
    </row>
    <row r="101" spans="1:9" x14ac:dyDescent="0.25">
      <c r="A101" s="76">
        <v>953</v>
      </c>
      <c r="B101" s="85">
        <v>196.56944444444443</v>
      </c>
      <c r="C101" s="86">
        <v>2.25</v>
      </c>
      <c r="D101" s="86">
        <v>2.25</v>
      </c>
      <c r="E101" s="86">
        <v>2.25</v>
      </c>
      <c r="F101" s="87">
        <v>2.25</v>
      </c>
      <c r="G101" s="87">
        <v>2.25</v>
      </c>
      <c r="H101" s="87">
        <v>2.25</v>
      </c>
      <c r="I101" s="72"/>
    </row>
    <row r="102" spans="1:9" x14ac:dyDescent="0.25">
      <c r="A102" s="76">
        <v>964</v>
      </c>
      <c r="B102" s="85">
        <v>198.55555555555554</v>
      </c>
      <c r="C102" s="86">
        <v>2.25</v>
      </c>
      <c r="D102" s="86">
        <v>2.25</v>
      </c>
      <c r="E102" s="86">
        <v>2.25</v>
      </c>
      <c r="F102" s="87">
        <v>2.25</v>
      </c>
      <c r="G102" s="87">
        <v>2.25</v>
      </c>
      <c r="H102" s="87">
        <v>2.25</v>
      </c>
      <c r="I102" s="72"/>
    </row>
    <row r="103" spans="1:9" x14ac:dyDescent="0.25">
      <c r="A103" s="76">
        <v>974</v>
      </c>
      <c r="B103" s="85">
        <v>200.36111111111111</v>
      </c>
      <c r="C103" s="86">
        <v>2.25</v>
      </c>
      <c r="D103" s="86">
        <v>2.25</v>
      </c>
      <c r="E103" s="86">
        <v>2.25</v>
      </c>
      <c r="F103" s="87">
        <v>2.25</v>
      </c>
      <c r="G103" s="87">
        <v>2.25</v>
      </c>
      <c r="H103" s="87">
        <v>2.25</v>
      </c>
      <c r="I103" s="72"/>
    </row>
    <row r="104" spans="1:9" x14ac:dyDescent="0.25">
      <c r="A104" s="76">
        <v>984</v>
      </c>
      <c r="B104" s="85">
        <v>202.16666666666666</v>
      </c>
      <c r="C104" s="86">
        <v>2.25</v>
      </c>
      <c r="D104" s="86">
        <v>2.25</v>
      </c>
      <c r="E104" s="86">
        <v>2.25</v>
      </c>
      <c r="F104" s="87">
        <v>2.25</v>
      </c>
      <c r="G104" s="87">
        <v>2.25</v>
      </c>
      <c r="H104" s="87">
        <v>2.25</v>
      </c>
      <c r="I104" s="72"/>
    </row>
    <row r="105" spans="1:9" x14ac:dyDescent="0.25">
      <c r="A105" s="76">
        <v>994</v>
      </c>
      <c r="B105" s="85">
        <v>203.97222222222223</v>
      </c>
      <c r="C105" s="86">
        <v>2.25</v>
      </c>
      <c r="D105" s="86">
        <v>2.25</v>
      </c>
      <c r="E105" s="86">
        <v>2.25</v>
      </c>
      <c r="F105" s="87">
        <v>2.25</v>
      </c>
      <c r="G105" s="87">
        <v>2.25</v>
      </c>
      <c r="H105" s="87">
        <v>2.25</v>
      </c>
      <c r="I105" s="72"/>
    </row>
    <row r="106" spans="1:9" x14ac:dyDescent="0.25">
      <c r="A106" s="76">
        <v>1004</v>
      </c>
      <c r="B106" s="85">
        <v>205.77777777777777</v>
      </c>
      <c r="C106" s="86">
        <v>2.25</v>
      </c>
      <c r="D106" s="86">
        <v>2.25</v>
      </c>
      <c r="E106" s="86">
        <v>2.25</v>
      </c>
      <c r="F106" s="87">
        <v>2.25</v>
      </c>
      <c r="G106" s="87">
        <v>2.25</v>
      </c>
      <c r="H106" s="87">
        <v>2.25</v>
      </c>
      <c r="I106" s="72"/>
    </row>
    <row r="107" spans="1:9" x14ac:dyDescent="0.25">
      <c r="A107" s="76">
        <v>1014</v>
      </c>
      <c r="B107" s="85">
        <v>207.58333333333334</v>
      </c>
      <c r="C107" s="86">
        <v>2.25</v>
      </c>
      <c r="D107" s="86">
        <v>2.25</v>
      </c>
      <c r="E107" s="86">
        <v>2.25</v>
      </c>
      <c r="F107" s="87">
        <v>2.25</v>
      </c>
      <c r="G107" s="87">
        <v>2.25</v>
      </c>
      <c r="H107" s="87">
        <v>2.25</v>
      </c>
      <c r="I107" s="72"/>
    </row>
    <row r="108" spans="1:9" x14ac:dyDescent="0.25">
      <c r="A108" s="76">
        <v>1024</v>
      </c>
      <c r="B108" s="85">
        <v>209.38888888888889</v>
      </c>
      <c r="C108" s="86">
        <v>2.25</v>
      </c>
      <c r="D108" s="86">
        <v>2.25</v>
      </c>
      <c r="E108" s="86">
        <v>2.25</v>
      </c>
      <c r="F108" s="87">
        <v>2.25</v>
      </c>
      <c r="G108" s="87">
        <v>2.25</v>
      </c>
      <c r="H108" s="87">
        <v>2.25</v>
      </c>
      <c r="I108" s="72"/>
    </row>
    <row r="109" spans="1:9" x14ac:dyDescent="0.25">
      <c r="A109" s="76">
        <v>1035</v>
      </c>
      <c r="B109" s="85">
        <v>211.375</v>
      </c>
      <c r="C109" s="86">
        <v>2.25</v>
      </c>
      <c r="D109" s="86">
        <v>2.25</v>
      </c>
      <c r="E109" s="86">
        <v>2.25</v>
      </c>
      <c r="F109" s="87">
        <v>2.25</v>
      </c>
      <c r="G109" s="87">
        <v>2.25</v>
      </c>
      <c r="H109" s="87">
        <v>2.25</v>
      </c>
      <c r="I109" s="72"/>
    </row>
    <row r="110" spans="1:9" x14ac:dyDescent="0.25">
      <c r="A110" s="76">
        <v>1045</v>
      </c>
      <c r="B110" s="85">
        <v>213.18055555555554</v>
      </c>
      <c r="C110" s="86">
        <v>2.25</v>
      </c>
      <c r="D110" s="86">
        <v>2.25</v>
      </c>
      <c r="E110" s="86">
        <v>2.25</v>
      </c>
      <c r="F110" s="87">
        <v>2.25</v>
      </c>
      <c r="G110" s="87">
        <v>2.25</v>
      </c>
      <c r="H110" s="87">
        <v>2.25</v>
      </c>
      <c r="I110" s="72"/>
    </row>
    <row r="111" spans="1:9" x14ac:dyDescent="0.25">
      <c r="A111" s="76">
        <v>1055</v>
      </c>
      <c r="B111" s="85">
        <v>214.98611111111111</v>
      </c>
      <c r="C111" s="86">
        <v>2.25</v>
      </c>
      <c r="D111" s="86">
        <v>2.25</v>
      </c>
      <c r="E111" s="86">
        <v>2.25</v>
      </c>
      <c r="F111" s="87">
        <v>2.25</v>
      </c>
      <c r="G111" s="87">
        <v>2.25</v>
      </c>
      <c r="H111" s="87">
        <v>2.25</v>
      </c>
      <c r="I111" s="72"/>
    </row>
    <row r="112" spans="1:9" x14ac:dyDescent="0.25">
      <c r="A112" s="76">
        <v>1065</v>
      </c>
      <c r="B112" s="85">
        <v>216.79166666666666</v>
      </c>
      <c r="C112" s="86">
        <v>2.25</v>
      </c>
      <c r="D112" s="86">
        <v>2.25</v>
      </c>
      <c r="E112" s="86">
        <v>2.25</v>
      </c>
      <c r="F112" s="87">
        <v>2.25</v>
      </c>
      <c r="G112" s="87">
        <v>2.25</v>
      </c>
      <c r="H112" s="87">
        <v>2.25</v>
      </c>
      <c r="I112" s="72"/>
    </row>
    <row r="113" spans="1:9" x14ac:dyDescent="0.25">
      <c r="A113" s="76">
        <v>1075</v>
      </c>
      <c r="B113" s="85">
        <v>218.59722222222223</v>
      </c>
      <c r="C113" s="86">
        <v>2.25</v>
      </c>
      <c r="D113" s="86">
        <v>2.25</v>
      </c>
      <c r="E113" s="86">
        <v>2.25</v>
      </c>
      <c r="F113" s="87">
        <v>2.25</v>
      </c>
      <c r="G113" s="87">
        <v>2.25</v>
      </c>
      <c r="H113" s="87">
        <v>2.25</v>
      </c>
      <c r="I113" s="72"/>
    </row>
    <row r="114" spans="1:9" x14ac:dyDescent="0.25">
      <c r="A114" s="76">
        <v>1085</v>
      </c>
      <c r="B114" s="85">
        <v>220.40277777777777</v>
      </c>
      <c r="C114" s="86">
        <v>2.25</v>
      </c>
      <c r="D114" s="86">
        <v>2.25</v>
      </c>
      <c r="E114" s="86">
        <v>2.25</v>
      </c>
      <c r="F114" s="87">
        <v>2.25</v>
      </c>
      <c r="G114" s="87">
        <v>2.25</v>
      </c>
      <c r="H114" s="87">
        <v>2.25</v>
      </c>
      <c r="I114" s="72"/>
    </row>
    <row r="115" spans="1:9" x14ac:dyDescent="0.25">
      <c r="A115" s="76">
        <v>1095</v>
      </c>
      <c r="B115" s="85">
        <v>222.20833333333334</v>
      </c>
      <c r="C115" s="86">
        <v>2.25</v>
      </c>
      <c r="D115" s="86">
        <v>2.25</v>
      </c>
      <c r="E115" s="86">
        <v>2.25</v>
      </c>
      <c r="F115" s="87">
        <v>2.25</v>
      </c>
      <c r="G115" s="87">
        <v>2.25</v>
      </c>
      <c r="H115" s="87">
        <v>2.25</v>
      </c>
      <c r="I115" s="72"/>
    </row>
    <row r="116" spans="1:9" x14ac:dyDescent="0.25">
      <c r="A116" s="76">
        <v>1106</v>
      </c>
      <c r="B116" s="85">
        <v>224.19444444444443</v>
      </c>
      <c r="C116" s="86">
        <v>2.25</v>
      </c>
      <c r="D116" s="86">
        <v>2.25</v>
      </c>
      <c r="E116" s="86">
        <v>2.2400000000000002</v>
      </c>
      <c r="F116" s="87">
        <v>2.25</v>
      </c>
      <c r="G116" s="87">
        <v>2.25</v>
      </c>
      <c r="H116" s="87">
        <v>2.25</v>
      </c>
      <c r="I116" s="72"/>
    </row>
    <row r="117" spans="1:9" x14ac:dyDescent="0.25">
      <c r="A117" s="76">
        <v>1116</v>
      </c>
      <c r="B117" s="85">
        <v>226</v>
      </c>
      <c r="C117" s="86">
        <v>2.25</v>
      </c>
      <c r="D117" s="86">
        <v>2.25</v>
      </c>
      <c r="E117" s="86">
        <v>2.2400000000000002</v>
      </c>
      <c r="F117" s="87">
        <v>2.25</v>
      </c>
      <c r="G117" s="87">
        <v>2.25</v>
      </c>
      <c r="H117" s="87">
        <v>2.25</v>
      </c>
      <c r="I117" s="72"/>
    </row>
    <row r="118" spans="1:9" x14ac:dyDescent="0.25">
      <c r="A118" s="76">
        <v>1126</v>
      </c>
      <c r="B118" s="85">
        <v>227.80555555555554</v>
      </c>
      <c r="C118" s="86">
        <v>2.25</v>
      </c>
      <c r="D118" s="86">
        <v>2.25</v>
      </c>
      <c r="E118" s="86">
        <v>2.2400000000000002</v>
      </c>
      <c r="F118" s="87">
        <v>2.25</v>
      </c>
      <c r="G118" s="87">
        <v>2.25</v>
      </c>
      <c r="H118" s="87">
        <v>2.25</v>
      </c>
      <c r="I118" s="72"/>
    </row>
    <row r="119" spans="1:9" x14ac:dyDescent="0.25">
      <c r="A119" s="76">
        <v>1136</v>
      </c>
      <c r="B119" s="85">
        <v>229.61111111111111</v>
      </c>
      <c r="C119" s="86">
        <v>2.25</v>
      </c>
      <c r="D119" s="86">
        <v>2.25</v>
      </c>
      <c r="E119" s="86">
        <v>2.2400000000000002</v>
      </c>
      <c r="F119" s="87">
        <v>2.25</v>
      </c>
      <c r="G119" s="87">
        <v>2.25</v>
      </c>
      <c r="H119" s="87">
        <v>2.25</v>
      </c>
      <c r="I119" s="72"/>
    </row>
    <row r="120" spans="1:9" x14ac:dyDescent="0.25">
      <c r="A120" s="76">
        <v>1146</v>
      </c>
      <c r="B120" s="85">
        <v>231.41666666666666</v>
      </c>
      <c r="C120" s="86">
        <v>2.25</v>
      </c>
      <c r="D120" s="86">
        <v>2.25</v>
      </c>
      <c r="E120" s="86">
        <v>2.2400000000000002</v>
      </c>
      <c r="F120" s="87">
        <v>2.25</v>
      </c>
      <c r="G120" s="87">
        <v>2.25</v>
      </c>
      <c r="H120" s="87">
        <v>2.25</v>
      </c>
      <c r="I120" s="72"/>
    </row>
    <row r="121" spans="1:9" x14ac:dyDescent="0.25">
      <c r="A121" s="76">
        <v>1156</v>
      </c>
      <c r="B121" s="85">
        <v>233.22222222222223</v>
      </c>
      <c r="C121" s="86">
        <v>2.25</v>
      </c>
      <c r="D121" s="86">
        <v>2.25</v>
      </c>
      <c r="E121" s="86">
        <v>2.2400000000000002</v>
      </c>
      <c r="F121" s="87">
        <v>2.25</v>
      </c>
      <c r="G121" s="87">
        <v>2.25</v>
      </c>
      <c r="H121" s="87">
        <v>2.25</v>
      </c>
      <c r="I121" s="72"/>
    </row>
    <row r="122" spans="1:9" x14ac:dyDescent="0.25">
      <c r="A122" s="76">
        <v>1167</v>
      </c>
      <c r="B122" s="85">
        <v>235.02777777777777</v>
      </c>
      <c r="C122" s="86">
        <v>2.25</v>
      </c>
      <c r="D122" s="86">
        <v>2.25</v>
      </c>
      <c r="E122" s="86">
        <v>2.2400000000000002</v>
      </c>
      <c r="F122" s="87">
        <v>2.25</v>
      </c>
      <c r="G122" s="87">
        <v>2.25</v>
      </c>
      <c r="H122" s="87">
        <v>2.25</v>
      </c>
      <c r="I122" s="72"/>
    </row>
    <row r="123" spans="1:9" x14ac:dyDescent="0.25">
      <c r="A123" s="76">
        <v>1177</v>
      </c>
      <c r="B123" s="85">
        <v>237.01388888888889</v>
      </c>
      <c r="C123" s="86">
        <v>2.25</v>
      </c>
      <c r="D123" s="86">
        <v>2.25</v>
      </c>
      <c r="E123" s="86">
        <v>2.2400000000000002</v>
      </c>
      <c r="F123" s="87">
        <v>2.25</v>
      </c>
      <c r="G123" s="87">
        <v>2.25</v>
      </c>
      <c r="H123" s="87">
        <v>2.25</v>
      </c>
      <c r="I123" s="72"/>
    </row>
    <row r="124" spans="1:9" x14ac:dyDescent="0.25">
      <c r="A124" s="76">
        <v>1187</v>
      </c>
      <c r="B124" s="85">
        <v>238.81944444444443</v>
      </c>
      <c r="C124" s="86">
        <v>2.25</v>
      </c>
      <c r="D124" s="86">
        <v>2.25</v>
      </c>
      <c r="E124" s="86">
        <v>2.2400000000000002</v>
      </c>
      <c r="F124" s="87">
        <v>2.25</v>
      </c>
      <c r="G124" s="87">
        <v>2.25</v>
      </c>
      <c r="H124" s="87">
        <v>2.25</v>
      </c>
      <c r="I124" s="72"/>
    </row>
    <row r="125" spans="1:9" x14ac:dyDescent="0.25">
      <c r="A125" s="76">
        <v>1197</v>
      </c>
      <c r="B125" s="85">
        <v>240.625</v>
      </c>
      <c r="C125" s="86">
        <v>2.25</v>
      </c>
      <c r="D125" s="86">
        <v>2.25</v>
      </c>
      <c r="E125" s="86">
        <v>2.2400000000000002</v>
      </c>
      <c r="F125" s="87">
        <v>2.25</v>
      </c>
      <c r="G125" s="87">
        <v>2.25</v>
      </c>
      <c r="H125" s="87">
        <v>2.25</v>
      </c>
      <c r="I125" s="72"/>
    </row>
    <row r="126" spans="1:9" x14ac:dyDescent="0.25">
      <c r="A126" s="76">
        <v>1207</v>
      </c>
      <c r="B126" s="85">
        <v>242.43055555555554</v>
      </c>
      <c r="C126" s="86">
        <v>2.25</v>
      </c>
      <c r="D126" s="86">
        <v>2.25</v>
      </c>
      <c r="E126" s="86">
        <v>2.2400000000000002</v>
      </c>
      <c r="F126" s="87">
        <v>2.25</v>
      </c>
      <c r="G126" s="87">
        <v>2.25</v>
      </c>
      <c r="H126" s="87">
        <v>2.25</v>
      </c>
      <c r="I126" s="72"/>
    </row>
    <row r="127" spans="1:9" x14ac:dyDescent="0.25">
      <c r="A127" s="76">
        <v>1217</v>
      </c>
      <c r="B127" s="85">
        <v>244.23611111111111</v>
      </c>
      <c r="C127" s="86">
        <v>2.25</v>
      </c>
      <c r="D127" s="86">
        <v>2.25</v>
      </c>
      <c r="E127" s="86">
        <v>2.2400000000000002</v>
      </c>
      <c r="F127" s="87">
        <v>2.25</v>
      </c>
      <c r="G127" s="87">
        <v>2.25</v>
      </c>
      <c r="H127" s="87">
        <v>2.25</v>
      </c>
      <c r="I127" s="72"/>
    </row>
    <row r="128" spans="1:9" x14ac:dyDescent="0.25">
      <c r="A128" s="76">
        <v>1227</v>
      </c>
      <c r="B128" s="85">
        <v>246.04166666666666</v>
      </c>
      <c r="C128" s="86">
        <v>2.25</v>
      </c>
      <c r="D128" s="86">
        <v>2.25</v>
      </c>
      <c r="E128" s="86">
        <v>2.2400000000000002</v>
      </c>
      <c r="F128" s="87">
        <v>2.25</v>
      </c>
      <c r="G128" s="87">
        <v>2.25</v>
      </c>
      <c r="H128" s="87">
        <v>2.25</v>
      </c>
      <c r="I128" s="72"/>
    </row>
    <row r="129" spans="1:9" x14ac:dyDescent="0.25">
      <c r="A129" s="76">
        <v>1238</v>
      </c>
      <c r="B129" s="85">
        <v>247.84722222222223</v>
      </c>
      <c r="C129" s="86">
        <v>2.25</v>
      </c>
      <c r="D129" s="86">
        <v>2.25</v>
      </c>
      <c r="E129" s="86">
        <v>2.2400000000000002</v>
      </c>
      <c r="F129" s="87">
        <v>2.25</v>
      </c>
      <c r="G129" s="87">
        <v>2.25</v>
      </c>
      <c r="H129" s="87">
        <v>2.25</v>
      </c>
      <c r="I129" s="72"/>
    </row>
    <row r="130" spans="1:9" x14ac:dyDescent="0.25">
      <c r="A130" s="76">
        <v>1248</v>
      </c>
      <c r="B130" s="85">
        <v>249.83333333333334</v>
      </c>
      <c r="C130" s="86">
        <v>2.25</v>
      </c>
      <c r="D130" s="86">
        <v>2.25</v>
      </c>
      <c r="E130" s="86">
        <v>2.2400000000000002</v>
      </c>
      <c r="F130" s="87">
        <v>2.25</v>
      </c>
      <c r="G130" s="87">
        <v>2.25</v>
      </c>
      <c r="H130" s="87">
        <v>2.25</v>
      </c>
      <c r="I130" s="72"/>
    </row>
    <row r="131" spans="1:9" x14ac:dyDescent="0.25">
      <c r="A131" s="76">
        <v>1258</v>
      </c>
      <c r="B131" s="85">
        <v>251.63888888888889</v>
      </c>
      <c r="C131" s="86">
        <v>2.25</v>
      </c>
      <c r="D131" s="86">
        <v>2.25</v>
      </c>
      <c r="E131" s="86">
        <v>2.2400000000000002</v>
      </c>
      <c r="F131" s="87">
        <v>2.25</v>
      </c>
      <c r="G131" s="87">
        <v>2.25</v>
      </c>
      <c r="H131" s="87">
        <v>2.25</v>
      </c>
      <c r="I131" s="72"/>
    </row>
    <row r="132" spans="1:9" x14ac:dyDescent="0.25">
      <c r="A132" s="76">
        <v>1268</v>
      </c>
      <c r="B132" s="85">
        <v>253.44444444444446</v>
      </c>
      <c r="C132" s="86">
        <v>2.25</v>
      </c>
      <c r="D132" s="86">
        <v>2.25</v>
      </c>
      <c r="E132" s="86">
        <v>2.2400000000000002</v>
      </c>
      <c r="F132" s="87">
        <v>2.25</v>
      </c>
      <c r="G132" s="87">
        <v>2.25</v>
      </c>
      <c r="H132" s="87">
        <v>2.25</v>
      </c>
      <c r="I132" s="72"/>
    </row>
    <row r="133" spans="1:9" x14ac:dyDescent="0.25">
      <c r="A133" s="76">
        <v>1278</v>
      </c>
      <c r="B133" s="85">
        <v>255.25</v>
      </c>
      <c r="C133" s="86">
        <v>2.25</v>
      </c>
      <c r="D133" s="86">
        <v>2.25</v>
      </c>
      <c r="E133" s="86">
        <v>2.2400000000000002</v>
      </c>
      <c r="F133" s="87">
        <v>2.25</v>
      </c>
      <c r="G133" s="87">
        <v>2.25</v>
      </c>
      <c r="H133" s="87">
        <v>2.25</v>
      </c>
      <c r="I133" s="72"/>
    </row>
    <row r="134" spans="1:9" x14ac:dyDescent="0.25">
      <c r="A134" s="76">
        <v>1288</v>
      </c>
      <c r="B134" s="85">
        <v>257.05555555555554</v>
      </c>
      <c r="C134" s="86">
        <v>2.25</v>
      </c>
      <c r="D134" s="86">
        <v>2.25</v>
      </c>
      <c r="E134" s="86">
        <v>2.2400000000000002</v>
      </c>
      <c r="F134" s="87">
        <v>2.25</v>
      </c>
      <c r="G134" s="87">
        <v>2.25</v>
      </c>
      <c r="H134" s="87">
        <v>2.25</v>
      </c>
      <c r="I134" s="72"/>
    </row>
    <row r="135" spans="1:9" x14ac:dyDescent="0.25">
      <c r="A135" s="76">
        <v>1298</v>
      </c>
      <c r="B135" s="85">
        <v>258.86111111111109</v>
      </c>
      <c r="C135" s="86">
        <v>2.25</v>
      </c>
      <c r="D135" s="86">
        <v>2.25</v>
      </c>
      <c r="E135" s="86">
        <v>2.2400000000000002</v>
      </c>
      <c r="F135" s="87">
        <v>2.25</v>
      </c>
      <c r="G135" s="87">
        <v>2.25</v>
      </c>
      <c r="H135" s="87">
        <v>2.25</v>
      </c>
      <c r="I135" s="72"/>
    </row>
    <row r="136" spans="1:9" x14ac:dyDescent="0.25">
      <c r="A136" s="76">
        <v>1309</v>
      </c>
      <c r="B136" s="85">
        <v>260.66666666666663</v>
      </c>
      <c r="C136" s="86">
        <v>2.25</v>
      </c>
      <c r="D136" s="86">
        <v>2.25</v>
      </c>
      <c r="E136" s="86">
        <v>2.2400000000000002</v>
      </c>
      <c r="F136" s="87">
        <v>2.25</v>
      </c>
      <c r="G136" s="87">
        <v>2.25</v>
      </c>
      <c r="H136" s="87">
        <v>2.25</v>
      </c>
      <c r="I136" s="72"/>
    </row>
    <row r="137" spans="1:9" x14ac:dyDescent="0.25">
      <c r="A137" s="76">
        <v>1319</v>
      </c>
      <c r="B137" s="85">
        <v>262.65277777777777</v>
      </c>
      <c r="C137" s="86">
        <v>2.25</v>
      </c>
      <c r="D137" s="86">
        <v>2.25</v>
      </c>
      <c r="E137" s="86">
        <v>2.2400000000000002</v>
      </c>
      <c r="F137" s="87">
        <v>2.25</v>
      </c>
      <c r="G137" s="87">
        <v>2.25</v>
      </c>
      <c r="H137" s="87">
        <v>2.25</v>
      </c>
      <c r="I137" s="72"/>
    </row>
    <row r="138" spans="1:9" x14ac:dyDescent="0.25">
      <c r="A138" s="76">
        <v>1329</v>
      </c>
      <c r="B138" s="85">
        <v>264.45833333333337</v>
      </c>
      <c r="C138" s="86">
        <v>2.25</v>
      </c>
      <c r="D138" s="86">
        <v>2.25</v>
      </c>
      <c r="E138" s="86">
        <v>2.2400000000000002</v>
      </c>
      <c r="F138" s="87">
        <v>2.25</v>
      </c>
      <c r="G138" s="87">
        <v>2.25</v>
      </c>
      <c r="H138" s="87">
        <v>2.25</v>
      </c>
      <c r="I138" s="72"/>
    </row>
    <row r="139" spans="1:9" x14ac:dyDescent="0.25">
      <c r="A139" s="76">
        <v>1339</v>
      </c>
      <c r="B139" s="85">
        <v>266.26388888888891</v>
      </c>
      <c r="C139" s="86">
        <v>2.25</v>
      </c>
      <c r="D139" s="86">
        <v>2.25</v>
      </c>
      <c r="E139" s="86">
        <v>2.2400000000000002</v>
      </c>
      <c r="F139" s="87">
        <v>2.25</v>
      </c>
      <c r="G139" s="87">
        <v>2.25</v>
      </c>
      <c r="H139" s="87">
        <v>2.25</v>
      </c>
      <c r="I139" s="72"/>
    </row>
    <row r="140" spans="1:9" x14ac:dyDescent="0.25">
      <c r="A140" s="76">
        <v>1349</v>
      </c>
      <c r="B140" s="85">
        <v>268.06944444444446</v>
      </c>
      <c r="C140" s="86">
        <v>2.25</v>
      </c>
      <c r="D140" s="86">
        <v>2.25</v>
      </c>
      <c r="E140" s="86">
        <v>2.2400000000000002</v>
      </c>
      <c r="F140" s="87">
        <v>2.25</v>
      </c>
      <c r="G140" s="87">
        <v>2.25</v>
      </c>
      <c r="H140" s="87">
        <v>2.2400000000000002</v>
      </c>
      <c r="I140" s="72"/>
    </row>
    <row r="141" spans="1:9" x14ac:dyDescent="0.25">
      <c r="A141" s="76">
        <v>1359</v>
      </c>
      <c r="B141" s="85">
        <v>269.875</v>
      </c>
      <c r="C141" s="86">
        <v>2.25</v>
      </c>
      <c r="D141" s="86">
        <v>2.2400000000000002</v>
      </c>
      <c r="E141" s="86">
        <v>2.2400000000000002</v>
      </c>
      <c r="F141" s="87">
        <v>2.25</v>
      </c>
      <c r="G141" s="87">
        <v>2.25</v>
      </c>
      <c r="H141" s="87">
        <v>2.2400000000000002</v>
      </c>
      <c r="I141" s="72"/>
    </row>
    <row r="142" spans="1:9" x14ac:dyDescent="0.25">
      <c r="A142" s="76">
        <v>1369</v>
      </c>
      <c r="B142" s="85">
        <v>271.68055555555554</v>
      </c>
      <c r="C142" s="86">
        <v>2.25</v>
      </c>
      <c r="D142" s="86">
        <v>2.2400000000000002</v>
      </c>
      <c r="E142" s="86">
        <v>2.2400000000000002</v>
      </c>
      <c r="F142" s="87">
        <v>2.25</v>
      </c>
      <c r="G142" s="87">
        <v>2.25</v>
      </c>
      <c r="H142" s="87">
        <v>2.2400000000000002</v>
      </c>
      <c r="I142" s="72"/>
    </row>
    <row r="143" spans="1:9" x14ac:dyDescent="0.25">
      <c r="A143" s="76">
        <v>1380</v>
      </c>
      <c r="B143" s="85">
        <v>273.48611111111109</v>
      </c>
      <c r="C143" s="86">
        <v>2.25</v>
      </c>
      <c r="D143" s="86">
        <v>2.2400000000000002</v>
      </c>
      <c r="E143" s="86">
        <v>2.2400000000000002</v>
      </c>
      <c r="F143" s="87">
        <v>2.25</v>
      </c>
      <c r="G143" s="87">
        <v>2.25</v>
      </c>
      <c r="H143" s="87">
        <v>2.2400000000000002</v>
      </c>
      <c r="I143" s="72"/>
    </row>
    <row r="144" spans="1:9" x14ac:dyDescent="0.25">
      <c r="A144" s="76">
        <v>1390</v>
      </c>
      <c r="B144" s="85">
        <v>275.47222222222223</v>
      </c>
      <c r="C144" s="86">
        <v>2.25</v>
      </c>
      <c r="D144" s="86">
        <v>2.2400000000000002</v>
      </c>
      <c r="E144" s="86">
        <v>2.2400000000000002</v>
      </c>
      <c r="F144" s="87">
        <v>2.25</v>
      </c>
      <c r="G144" s="87">
        <v>2.25</v>
      </c>
      <c r="H144" s="87">
        <v>2.2400000000000002</v>
      </c>
      <c r="I144" s="72"/>
    </row>
    <row r="145" spans="1:9" x14ac:dyDescent="0.25">
      <c r="A145" s="76">
        <v>1400</v>
      </c>
      <c r="B145" s="85">
        <v>277.27777777777777</v>
      </c>
      <c r="C145" s="86">
        <v>2.25</v>
      </c>
      <c r="D145" s="86">
        <v>2.2400000000000002</v>
      </c>
      <c r="E145" s="86">
        <v>2.2400000000000002</v>
      </c>
      <c r="F145" s="87">
        <v>2.25</v>
      </c>
      <c r="G145" s="87">
        <v>2.25</v>
      </c>
      <c r="H145" s="87">
        <v>2.2400000000000002</v>
      </c>
      <c r="I145" s="72"/>
    </row>
    <row r="146" spans="1:9" x14ac:dyDescent="0.25">
      <c r="A146" s="76">
        <v>1410</v>
      </c>
      <c r="B146" s="85">
        <v>279.08333333333337</v>
      </c>
      <c r="C146" s="86">
        <v>2.25</v>
      </c>
      <c r="D146" s="86">
        <v>2.2400000000000002</v>
      </c>
      <c r="E146" s="86">
        <v>2.2400000000000002</v>
      </c>
      <c r="F146" s="87">
        <v>2.25</v>
      </c>
      <c r="G146" s="87">
        <v>2.25</v>
      </c>
      <c r="H146" s="87">
        <v>2.2400000000000002</v>
      </c>
      <c r="I146" s="72"/>
    </row>
    <row r="147" spans="1:9" x14ac:dyDescent="0.25">
      <c r="A147" s="76">
        <v>1420</v>
      </c>
      <c r="B147" s="85">
        <v>280.88888888888886</v>
      </c>
      <c r="C147" s="86">
        <v>2.25</v>
      </c>
      <c r="D147" s="86">
        <v>2.2400000000000002</v>
      </c>
      <c r="E147" s="86">
        <v>2.2400000000000002</v>
      </c>
      <c r="F147" s="87">
        <v>2.25</v>
      </c>
      <c r="G147" s="87">
        <v>2.25</v>
      </c>
      <c r="H147" s="87">
        <v>2.2400000000000002</v>
      </c>
      <c r="I147" s="72"/>
    </row>
    <row r="148" spans="1:9" x14ac:dyDescent="0.25">
      <c r="A148" s="76">
        <v>1430</v>
      </c>
      <c r="B148" s="85">
        <v>282.69444444444446</v>
      </c>
      <c r="C148" s="86">
        <v>2.25</v>
      </c>
      <c r="D148" s="86">
        <v>2.2400000000000002</v>
      </c>
      <c r="E148" s="86">
        <v>2.2400000000000002</v>
      </c>
      <c r="F148" s="87">
        <v>2.25</v>
      </c>
      <c r="G148" s="87">
        <v>2.25</v>
      </c>
      <c r="H148" s="87">
        <v>2.2400000000000002</v>
      </c>
      <c r="I148" s="72"/>
    </row>
    <row r="149" spans="1:9" x14ac:dyDescent="0.25">
      <c r="A149" s="76">
        <v>1440</v>
      </c>
      <c r="B149" s="85">
        <v>284.5</v>
      </c>
      <c r="C149" s="86">
        <v>2.25</v>
      </c>
      <c r="D149" s="86">
        <v>2.2400000000000002</v>
      </c>
      <c r="E149" s="86">
        <v>2.2400000000000002</v>
      </c>
      <c r="F149" s="87">
        <v>2.25</v>
      </c>
      <c r="G149" s="87">
        <v>2.25</v>
      </c>
      <c r="H149" s="87">
        <v>2.2400000000000002</v>
      </c>
      <c r="I149" s="72"/>
    </row>
    <row r="150" spans="1:9" x14ac:dyDescent="0.25">
      <c r="A150" s="76">
        <v>1451</v>
      </c>
      <c r="B150" s="85">
        <v>286.30555555555554</v>
      </c>
      <c r="C150" s="86">
        <v>2.25</v>
      </c>
      <c r="D150" s="86">
        <v>2.2400000000000002</v>
      </c>
      <c r="E150" s="86">
        <v>2.2400000000000002</v>
      </c>
      <c r="F150" s="87">
        <v>2.25</v>
      </c>
      <c r="G150" s="87">
        <v>2.25</v>
      </c>
      <c r="H150" s="87">
        <v>2.2400000000000002</v>
      </c>
      <c r="I150" s="72"/>
    </row>
    <row r="151" spans="1:9" x14ac:dyDescent="0.25">
      <c r="A151" s="76">
        <v>1461</v>
      </c>
      <c r="B151" s="85">
        <v>288.29166666666669</v>
      </c>
      <c r="C151" s="86">
        <v>2.25</v>
      </c>
      <c r="D151" s="86">
        <v>2.2400000000000002</v>
      </c>
      <c r="E151" s="86">
        <v>2.2400000000000002</v>
      </c>
      <c r="F151" s="87">
        <v>2.25</v>
      </c>
      <c r="G151" s="87">
        <v>2.25</v>
      </c>
      <c r="H151" s="87">
        <v>2.2400000000000002</v>
      </c>
      <c r="I151" s="72"/>
    </row>
    <row r="152" spans="1:9" x14ac:dyDescent="0.25">
      <c r="A152" s="76">
        <v>1471</v>
      </c>
      <c r="B152" s="85">
        <v>290.09722222222223</v>
      </c>
      <c r="C152" s="86">
        <v>2.25</v>
      </c>
      <c r="D152" s="86">
        <v>2.2400000000000002</v>
      </c>
      <c r="E152" s="86">
        <v>2.2400000000000002</v>
      </c>
      <c r="F152" s="87">
        <v>2.25</v>
      </c>
      <c r="G152" s="87">
        <v>2.25</v>
      </c>
      <c r="H152" s="87">
        <v>2.2400000000000002</v>
      </c>
      <c r="I152" s="72"/>
    </row>
    <row r="153" spans="1:9" x14ac:dyDescent="0.25">
      <c r="A153" s="76">
        <v>1481</v>
      </c>
      <c r="B153" s="85">
        <v>291.90277777777777</v>
      </c>
      <c r="C153" s="86">
        <v>2.25</v>
      </c>
      <c r="D153" s="86">
        <v>2.23</v>
      </c>
      <c r="E153" s="86">
        <v>2.2400000000000002</v>
      </c>
      <c r="F153" s="87">
        <v>2.25</v>
      </c>
      <c r="G153" s="87">
        <v>2.2400000000000002</v>
      </c>
      <c r="H153" s="87">
        <v>2.2400000000000002</v>
      </c>
      <c r="I153" s="72"/>
    </row>
    <row r="154" spans="1:9" x14ac:dyDescent="0.25">
      <c r="A154" s="76">
        <v>1491</v>
      </c>
      <c r="B154" s="85">
        <v>293.70833333333331</v>
      </c>
      <c r="C154" s="86">
        <v>2.25</v>
      </c>
      <c r="D154" s="86">
        <v>2.23</v>
      </c>
      <c r="E154" s="86">
        <v>2.2400000000000002</v>
      </c>
      <c r="F154" s="87">
        <v>2.25</v>
      </c>
      <c r="G154" s="87">
        <v>2.2400000000000002</v>
      </c>
      <c r="H154" s="87">
        <v>2.2400000000000002</v>
      </c>
      <c r="I154" s="72"/>
    </row>
    <row r="155" spans="1:9" x14ac:dyDescent="0.25">
      <c r="A155" s="76">
        <v>1501</v>
      </c>
      <c r="B155" s="85">
        <v>295.51388888888886</v>
      </c>
      <c r="C155" s="86">
        <v>2.25</v>
      </c>
      <c r="D155" s="86">
        <v>2.23</v>
      </c>
      <c r="E155" s="86">
        <v>2.2400000000000002</v>
      </c>
      <c r="F155" s="87">
        <v>2.25</v>
      </c>
      <c r="G155" s="87">
        <v>2.2400000000000002</v>
      </c>
      <c r="H155" s="87">
        <v>2.2400000000000002</v>
      </c>
      <c r="I155" s="72"/>
    </row>
    <row r="156" spans="1:9" x14ac:dyDescent="0.25">
      <c r="A156" s="76">
        <v>1511</v>
      </c>
      <c r="B156" s="85">
        <v>297.31944444444446</v>
      </c>
      <c r="C156" s="86">
        <v>2.25</v>
      </c>
      <c r="D156" s="86">
        <v>2.23</v>
      </c>
      <c r="E156" s="86">
        <v>2.2400000000000002</v>
      </c>
      <c r="F156" s="87">
        <v>2.25</v>
      </c>
      <c r="G156" s="87">
        <v>2.2400000000000002</v>
      </c>
      <c r="H156" s="87">
        <v>2.2400000000000002</v>
      </c>
      <c r="I156" s="72"/>
    </row>
    <row r="157" spans="1:9" x14ac:dyDescent="0.25">
      <c r="A157" s="76">
        <v>1522</v>
      </c>
      <c r="B157" s="85">
        <v>299.125</v>
      </c>
      <c r="C157" s="86">
        <v>2.25</v>
      </c>
      <c r="D157" s="86">
        <v>2.23</v>
      </c>
      <c r="E157" s="86">
        <v>2.2400000000000002</v>
      </c>
      <c r="F157" s="87">
        <v>2.25</v>
      </c>
      <c r="G157" s="87">
        <v>2.2400000000000002</v>
      </c>
      <c r="H157" s="87">
        <v>2.2400000000000002</v>
      </c>
      <c r="I157" s="72"/>
    </row>
    <row r="158" spans="1:9" x14ac:dyDescent="0.25">
      <c r="A158" s="76">
        <v>1532</v>
      </c>
      <c r="B158" s="85">
        <v>301.11111111111109</v>
      </c>
      <c r="C158" s="86">
        <v>2.25</v>
      </c>
      <c r="D158" s="86">
        <v>2.23</v>
      </c>
      <c r="E158" s="86">
        <v>2.2400000000000002</v>
      </c>
      <c r="F158" s="87">
        <v>2.25</v>
      </c>
      <c r="G158" s="87">
        <v>2.2400000000000002</v>
      </c>
      <c r="H158" s="87">
        <v>2.2400000000000002</v>
      </c>
      <c r="I158" s="72"/>
    </row>
    <row r="159" spans="1:9" x14ac:dyDescent="0.25">
      <c r="A159" s="76">
        <v>1542</v>
      </c>
      <c r="B159" s="85">
        <v>302.91666666666669</v>
      </c>
      <c r="C159" s="86">
        <v>2.25</v>
      </c>
      <c r="D159" s="86">
        <v>2.23</v>
      </c>
      <c r="E159" s="86">
        <v>2.2400000000000002</v>
      </c>
      <c r="F159" s="87">
        <v>2.25</v>
      </c>
      <c r="G159" s="87">
        <v>2.2400000000000002</v>
      </c>
      <c r="H159" s="87">
        <v>2.2400000000000002</v>
      </c>
      <c r="I159" s="72"/>
    </row>
    <row r="160" spans="1:9" x14ac:dyDescent="0.25">
      <c r="A160" s="76">
        <v>1552</v>
      </c>
      <c r="B160" s="85">
        <v>304.72222222222223</v>
      </c>
      <c r="C160" s="86">
        <v>2.25</v>
      </c>
      <c r="D160" s="86">
        <v>2.23</v>
      </c>
      <c r="E160" s="86">
        <v>2.2400000000000002</v>
      </c>
      <c r="F160" s="87">
        <v>2.25</v>
      </c>
      <c r="G160" s="87">
        <v>2.2400000000000002</v>
      </c>
      <c r="H160" s="87">
        <v>2.2400000000000002</v>
      </c>
      <c r="I160" s="72"/>
    </row>
    <row r="161" spans="1:9" x14ac:dyDescent="0.25">
      <c r="A161" s="76">
        <v>1562</v>
      </c>
      <c r="B161" s="85">
        <v>306.52777777777777</v>
      </c>
      <c r="C161" s="86">
        <v>2.25</v>
      </c>
      <c r="D161" s="86">
        <v>2.23</v>
      </c>
      <c r="E161" s="86">
        <v>2.23</v>
      </c>
      <c r="F161" s="87">
        <v>2.25</v>
      </c>
      <c r="G161" s="87">
        <v>2.2400000000000002</v>
      </c>
      <c r="H161" s="87">
        <v>2.2400000000000002</v>
      </c>
      <c r="I161" s="72"/>
    </row>
    <row r="162" spans="1:9" x14ac:dyDescent="0.25">
      <c r="A162" s="76">
        <v>1572</v>
      </c>
      <c r="B162" s="85">
        <v>308.33333333333331</v>
      </c>
      <c r="C162" s="86">
        <v>2.25</v>
      </c>
      <c r="D162" s="86">
        <v>2.2200000000000002</v>
      </c>
      <c r="E162" s="86">
        <v>2.23</v>
      </c>
      <c r="F162" s="87">
        <v>2.25</v>
      </c>
      <c r="G162" s="87">
        <v>2.2400000000000002</v>
      </c>
      <c r="H162" s="87">
        <v>2.2400000000000002</v>
      </c>
      <c r="I162" s="72"/>
    </row>
    <row r="163" spans="1:9" x14ac:dyDescent="0.25">
      <c r="A163" s="76">
        <v>1582</v>
      </c>
      <c r="B163" s="85">
        <v>310.13888888888886</v>
      </c>
      <c r="C163" s="86">
        <v>2.25</v>
      </c>
      <c r="D163" s="86">
        <v>2.2200000000000002</v>
      </c>
      <c r="E163" s="86">
        <v>2.23</v>
      </c>
      <c r="F163" s="87">
        <v>2.25</v>
      </c>
      <c r="G163" s="87">
        <v>2.2400000000000002</v>
      </c>
      <c r="H163" s="87">
        <v>2.2400000000000002</v>
      </c>
      <c r="I163" s="72"/>
    </row>
    <row r="164" spans="1:9" x14ac:dyDescent="0.25">
      <c r="A164" s="76">
        <v>1593</v>
      </c>
      <c r="B164" s="85">
        <v>311.94444444444446</v>
      </c>
      <c r="C164" s="86">
        <v>2.2400000000000002</v>
      </c>
      <c r="D164" s="86">
        <v>2.2200000000000002</v>
      </c>
      <c r="E164" s="86">
        <v>2.23</v>
      </c>
      <c r="F164" s="87">
        <v>2.25</v>
      </c>
      <c r="G164" s="87">
        <v>2.2400000000000002</v>
      </c>
      <c r="H164" s="87">
        <v>2.2400000000000002</v>
      </c>
      <c r="I164" s="72"/>
    </row>
    <row r="165" spans="1:9" x14ac:dyDescent="0.25">
      <c r="A165" s="76">
        <v>1603</v>
      </c>
      <c r="B165" s="85">
        <v>313.93055555555554</v>
      </c>
      <c r="C165" s="86">
        <v>2.2400000000000002</v>
      </c>
      <c r="D165" s="86">
        <v>2.2200000000000002</v>
      </c>
      <c r="E165" s="86">
        <v>2.23</v>
      </c>
      <c r="F165" s="87">
        <v>2.25</v>
      </c>
      <c r="G165" s="87">
        <v>2.2400000000000002</v>
      </c>
      <c r="H165" s="87">
        <v>2.2400000000000002</v>
      </c>
      <c r="I165" s="72"/>
    </row>
    <row r="166" spans="1:9" x14ac:dyDescent="0.25">
      <c r="A166" s="76">
        <v>1613</v>
      </c>
      <c r="B166" s="85">
        <v>315.73611111111109</v>
      </c>
      <c r="C166" s="86">
        <v>2.2400000000000002</v>
      </c>
      <c r="D166" s="86">
        <v>2.2200000000000002</v>
      </c>
      <c r="E166" s="86">
        <v>2.23</v>
      </c>
      <c r="F166" s="87">
        <v>2.25</v>
      </c>
      <c r="G166" s="87">
        <v>2.2400000000000002</v>
      </c>
      <c r="H166" s="87">
        <v>2.2400000000000002</v>
      </c>
      <c r="I166" s="72"/>
    </row>
    <row r="167" spans="1:9" x14ac:dyDescent="0.25">
      <c r="A167" s="76">
        <v>1623</v>
      </c>
      <c r="B167" s="85">
        <v>317.54166666666669</v>
      </c>
      <c r="C167" s="86">
        <v>2.2400000000000002</v>
      </c>
      <c r="D167" s="86">
        <v>2.2200000000000002</v>
      </c>
      <c r="E167" s="86">
        <v>2.23</v>
      </c>
      <c r="F167" s="87">
        <v>2.25</v>
      </c>
      <c r="G167" s="87">
        <v>2.2400000000000002</v>
      </c>
      <c r="H167" s="87">
        <v>2.2400000000000002</v>
      </c>
      <c r="I167" s="72"/>
    </row>
    <row r="168" spans="1:9" x14ac:dyDescent="0.25">
      <c r="A168" s="76">
        <v>1633</v>
      </c>
      <c r="B168" s="85">
        <v>319.34722222222223</v>
      </c>
      <c r="C168" s="86">
        <v>2.2400000000000002</v>
      </c>
      <c r="D168" s="86">
        <v>2.21</v>
      </c>
      <c r="E168" s="86">
        <v>2.23</v>
      </c>
      <c r="F168" s="87">
        <v>2.25</v>
      </c>
      <c r="G168" s="87">
        <v>2.2400000000000002</v>
      </c>
      <c r="H168" s="87">
        <v>2.2400000000000002</v>
      </c>
      <c r="I168" s="72"/>
    </row>
    <row r="169" spans="1:9" x14ac:dyDescent="0.25">
      <c r="A169" s="76">
        <v>1643</v>
      </c>
      <c r="B169" s="85">
        <v>321.15277777777777</v>
      </c>
      <c r="C169" s="86">
        <v>2.2400000000000002</v>
      </c>
      <c r="D169" s="86">
        <v>2.21</v>
      </c>
      <c r="E169" s="86">
        <v>2.23</v>
      </c>
      <c r="F169" s="87">
        <v>2.2399999999999998</v>
      </c>
      <c r="G169" s="87">
        <v>2.2400000000000002</v>
      </c>
      <c r="H169" s="87">
        <v>2.2400000000000002</v>
      </c>
      <c r="I169" s="72"/>
    </row>
    <row r="170" spans="1:9" x14ac:dyDescent="0.25">
      <c r="A170" s="76">
        <v>1654</v>
      </c>
      <c r="B170" s="85">
        <v>322.95833333333331</v>
      </c>
      <c r="C170" s="86">
        <v>2.2400000000000002</v>
      </c>
      <c r="D170" s="86">
        <v>2.21</v>
      </c>
      <c r="E170" s="86">
        <v>2.23</v>
      </c>
      <c r="F170" s="87">
        <v>2.2399999999999998</v>
      </c>
      <c r="G170" s="87">
        <v>2.2400000000000002</v>
      </c>
      <c r="H170" s="87">
        <v>2.2400000000000002</v>
      </c>
      <c r="I170" s="72"/>
    </row>
    <row r="171" spans="1:9" x14ac:dyDescent="0.25">
      <c r="A171" s="76">
        <v>1664</v>
      </c>
      <c r="B171" s="85">
        <v>324.76388888888886</v>
      </c>
      <c r="C171" s="86">
        <v>2.2400000000000002</v>
      </c>
      <c r="D171" s="86">
        <v>2.21</v>
      </c>
      <c r="E171" s="86">
        <v>2.23</v>
      </c>
      <c r="F171" s="87">
        <v>2.2399999999999998</v>
      </c>
      <c r="G171" s="87">
        <v>2.2400000000000002</v>
      </c>
      <c r="H171" s="87">
        <v>2.2400000000000002</v>
      </c>
      <c r="I171" s="72"/>
    </row>
    <row r="172" spans="1:9" x14ac:dyDescent="0.25">
      <c r="A172" s="76">
        <v>1674</v>
      </c>
      <c r="B172" s="85">
        <v>326.75</v>
      </c>
      <c r="C172" s="86">
        <v>2.2400000000000002</v>
      </c>
      <c r="D172" s="86">
        <v>2.21</v>
      </c>
      <c r="E172" s="86">
        <v>2.2200000000000002</v>
      </c>
      <c r="F172" s="87">
        <v>2.2399999999999998</v>
      </c>
      <c r="G172" s="87">
        <v>2.2400000000000002</v>
      </c>
      <c r="H172" s="87">
        <v>2.2400000000000002</v>
      </c>
      <c r="I172" s="72"/>
    </row>
    <row r="173" spans="1:9" x14ac:dyDescent="0.25">
      <c r="A173" s="76">
        <v>1684</v>
      </c>
      <c r="B173" s="85">
        <v>328.55555555555554</v>
      </c>
      <c r="C173" s="86">
        <v>2.2400000000000002</v>
      </c>
      <c r="D173" s="86">
        <v>2.21</v>
      </c>
      <c r="E173" s="86">
        <v>2.2200000000000002</v>
      </c>
      <c r="F173" s="87">
        <v>2.2399999999999998</v>
      </c>
      <c r="G173" s="87">
        <v>2.2400000000000002</v>
      </c>
      <c r="H173" s="87">
        <v>2.2400000000000002</v>
      </c>
      <c r="I173" s="72"/>
    </row>
    <row r="174" spans="1:9" x14ac:dyDescent="0.25">
      <c r="A174" s="76">
        <v>1694</v>
      </c>
      <c r="B174" s="85">
        <v>330.36111111111109</v>
      </c>
      <c r="C174" s="86">
        <v>2.2400000000000002</v>
      </c>
      <c r="D174" s="86">
        <v>2.2000000000000002</v>
      </c>
      <c r="E174" s="86">
        <v>2.2200000000000002</v>
      </c>
      <c r="F174" s="87">
        <v>2.2399999999999998</v>
      </c>
      <c r="G174" s="87">
        <v>2.2400000000000002</v>
      </c>
      <c r="H174" s="87">
        <v>2.2400000000000002</v>
      </c>
      <c r="I174" s="72"/>
    </row>
    <row r="175" spans="1:9" x14ac:dyDescent="0.25">
      <c r="A175" s="76">
        <v>1704</v>
      </c>
      <c r="B175" s="85">
        <v>332.16666666666669</v>
      </c>
      <c r="C175" s="86">
        <v>2.2400000000000002</v>
      </c>
      <c r="D175" s="86">
        <v>2.2000000000000002</v>
      </c>
      <c r="E175" s="86">
        <v>2.2200000000000002</v>
      </c>
      <c r="F175" s="87">
        <v>2.2399999999999998</v>
      </c>
      <c r="G175" s="87">
        <v>2.2400000000000002</v>
      </c>
      <c r="H175" s="87">
        <v>2.2400000000000002</v>
      </c>
      <c r="I175" s="72"/>
    </row>
    <row r="176" spans="1:9" x14ac:dyDescent="0.25">
      <c r="A176" s="76">
        <v>1714</v>
      </c>
      <c r="B176" s="85">
        <v>333.97222222222223</v>
      </c>
      <c r="C176" s="86">
        <v>2.2400000000000002</v>
      </c>
      <c r="D176" s="86">
        <v>2.2000000000000002</v>
      </c>
      <c r="E176" s="86">
        <v>2.2200000000000002</v>
      </c>
      <c r="F176" s="87">
        <v>2.2399999999999998</v>
      </c>
      <c r="G176" s="87">
        <v>2.2400000000000002</v>
      </c>
      <c r="H176" s="87">
        <v>2.2400000000000002</v>
      </c>
      <c r="I176" s="72"/>
    </row>
    <row r="177" spans="1:9" x14ac:dyDescent="0.25">
      <c r="A177" s="76">
        <v>1725</v>
      </c>
      <c r="B177" s="85">
        <v>335.77777777777777</v>
      </c>
      <c r="C177" s="86">
        <v>2.2400000000000002</v>
      </c>
      <c r="D177" s="86">
        <v>2.2000000000000002</v>
      </c>
      <c r="E177" s="86">
        <v>2.2200000000000002</v>
      </c>
      <c r="F177" s="87">
        <v>2.2399999999999998</v>
      </c>
      <c r="G177" s="87">
        <v>2.2400000000000002</v>
      </c>
      <c r="H177" s="87">
        <v>2.23</v>
      </c>
      <c r="I177" s="72"/>
    </row>
    <row r="178" spans="1:9" x14ac:dyDescent="0.25">
      <c r="A178" s="76">
        <v>1735</v>
      </c>
      <c r="B178" s="85">
        <v>337.58333333333331</v>
      </c>
      <c r="C178" s="86">
        <v>2.2400000000000002</v>
      </c>
      <c r="D178" s="86">
        <v>2.2000000000000002</v>
      </c>
      <c r="E178" s="86">
        <v>2.21</v>
      </c>
      <c r="F178" s="87">
        <v>2.2399999999999998</v>
      </c>
      <c r="G178" s="87">
        <v>2.2400000000000002</v>
      </c>
      <c r="H178" s="87">
        <v>2.23</v>
      </c>
      <c r="I178" s="72"/>
    </row>
    <row r="179" spans="1:9" x14ac:dyDescent="0.25">
      <c r="A179" s="76">
        <v>1745</v>
      </c>
      <c r="B179" s="85">
        <v>339.56944444444446</v>
      </c>
      <c r="C179" s="86">
        <v>2.23</v>
      </c>
      <c r="D179" s="86">
        <v>2.2000000000000002</v>
      </c>
      <c r="E179" s="86">
        <v>2.21</v>
      </c>
      <c r="F179" s="87">
        <v>2.2399999999999998</v>
      </c>
      <c r="G179" s="87">
        <v>2.2400000000000002</v>
      </c>
      <c r="H179" s="87">
        <v>2.23</v>
      </c>
      <c r="I179" s="72"/>
    </row>
    <row r="180" spans="1:9" x14ac:dyDescent="0.25">
      <c r="A180" s="76">
        <v>1755</v>
      </c>
      <c r="B180" s="85">
        <v>341.375</v>
      </c>
      <c r="C180" s="86">
        <v>2.23</v>
      </c>
      <c r="D180" s="86">
        <v>2.1900000000000004</v>
      </c>
      <c r="E180" s="86">
        <v>2.21</v>
      </c>
      <c r="F180" s="87">
        <v>2.2399999999999998</v>
      </c>
      <c r="G180" s="87">
        <v>2.2400000000000002</v>
      </c>
      <c r="H180" s="87">
        <v>2.23</v>
      </c>
      <c r="I180" s="72"/>
    </row>
    <row r="181" spans="1:9" x14ac:dyDescent="0.25">
      <c r="A181" s="76">
        <v>1765</v>
      </c>
      <c r="B181" s="85">
        <v>343.18055555555554</v>
      </c>
      <c r="C181" s="86">
        <v>2.23</v>
      </c>
      <c r="D181" s="86">
        <v>2.1900000000000004</v>
      </c>
      <c r="E181" s="86">
        <v>2.21</v>
      </c>
      <c r="F181" s="87">
        <v>2.2399999999999998</v>
      </c>
      <c r="G181" s="87">
        <v>2.2400000000000002</v>
      </c>
      <c r="H181" s="87">
        <v>2.23</v>
      </c>
      <c r="I181" s="72"/>
    </row>
    <row r="182" spans="1:9" x14ac:dyDescent="0.25">
      <c r="A182" s="76">
        <v>1775</v>
      </c>
      <c r="B182" s="85">
        <v>344.98611111111109</v>
      </c>
      <c r="C182" s="86">
        <v>2.23</v>
      </c>
      <c r="D182" s="86">
        <v>2.1900000000000004</v>
      </c>
      <c r="E182" s="86">
        <v>2.21</v>
      </c>
      <c r="F182" s="87">
        <v>2.2399999999999998</v>
      </c>
      <c r="G182" s="87">
        <v>2.2400000000000002</v>
      </c>
      <c r="H182" s="87">
        <v>2.23</v>
      </c>
      <c r="I182" s="72"/>
    </row>
    <row r="183" spans="1:9" x14ac:dyDescent="0.25">
      <c r="A183" s="76">
        <v>1785</v>
      </c>
      <c r="B183" s="85">
        <v>346.79166666666669</v>
      </c>
      <c r="C183" s="86">
        <v>2.23</v>
      </c>
      <c r="D183" s="86">
        <v>2.1900000000000004</v>
      </c>
      <c r="E183" s="86">
        <v>2.21</v>
      </c>
      <c r="F183" s="87">
        <v>2.2399999999999998</v>
      </c>
      <c r="G183" s="87">
        <v>2.2400000000000002</v>
      </c>
      <c r="H183" s="87">
        <v>2.23</v>
      </c>
      <c r="I183" s="72"/>
    </row>
    <row r="184" spans="1:9" x14ac:dyDescent="0.25">
      <c r="A184" s="76">
        <v>1796</v>
      </c>
      <c r="B184" s="85">
        <v>348.59722222222223</v>
      </c>
      <c r="C184" s="86">
        <v>2.23</v>
      </c>
      <c r="D184" s="86">
        <v>2.1900000000000004</v>
      </c>
      <c r="E184" s="86">
        <v>2.2000000000000002</v>
      </c>
      <c r="F184" s="87">
        <v>2.2399999999999998</v>
      </c>
      <c r="G184" s="87">
        <v>2.2400000000000002</v>
      </c>
      <c r="H184" s="87">
        <v>2.23</v>
      </c>
      <c r="I184" s="72"/>
    </row>
    <row r="185" spans="1:9" x14ac:dyDescent="0.25">
      <c r="A185" s="76">
        <v>1806</v>
      </c>
      <c r="B185" s="85">
        <v>350.40277777777777</v>
      </c>
      <c r="C185" s="86">
        <v>2.23</v>
      </c>
      <c r="D185" s="86">
        <v>2.1800000000000002</v>
      </c>
      <c r="E185" s="86">
        <v>2.2000000000000002</v>
      </c>
      <c r="F185" s="87">
        <v>2.2399999999999998</v>
      </c>
      <c r="G185" s="87">
        <v>2.2400000000000002</v>
      </c>
      <c r="H185" s="87">
        <v>2.23</v>
      </c>
      <c r="I185" s="72"/>
    </row>
    <row r="186" spans="1:9" x14ac:dyDescent="0.25">
      <c r="A186" s="76">
        <v>1816</v>
      </c>
      <c r="B186" s="85">
        <v>352.38888888888886</v>
      </c>
      <c r="C186" s="86">
        <v>2.23</v>
      </c>
      <c r="D186" s="86">
        <v>2.1800000000000002</v>
      </c>
      <c r="E186" s="86">
        <v>2.2000000000000002</v>
      </c>
      <c r="F186" s="87">
        <v>2.2399999999999998</v>
      </c>
      <c r="G186" s="87">
        <v>2.2400000000000002</v>
      </c>
      <c r="H186" s="87">
        <v>2.23</v>
      </c>
      <c r="I186" s="72"/>
    </row>
    <row r="187" spans="1:9" x14ac:dyDescent="0.25">
      <c r="A187" s="76">
        <v>1826</v>
      </c>
      <c r="B187" s="85">
        <v>354.19444444444446</v>
      </c>
      <c r="C187" s="86">
        <v>2.2200000000000002</v>
      </c>
      <c r="D187" s="86">
        <v>2.1800000000000002</v>
      </c>
      <c r="E187" s="86">
        <v>2.2000000000000002</v>
      </c>
      <c r="F187" s="87">
        <v>2.2399999999999998</v>
      </c>
      <c r="G187" s="87">
        <v>2.2400000000000002</v>
      </c>
      <c r="H187" s="87">
        <v>2.23</v>
      </c>
      <c r="I187" s="72"/>
    </row>
    <row r="188" spans="1:9" x14ac:dyDescent="0.25">
      <c r="A188" s="76">
        <v>1836</v>
      </c>
      <c r="B188" s="85">
        <v>356</v>
      </c>
      <c r="C188" s="86">
        <v>2.2200000000000002</v>
      </c>
      <c r="D188" s="86">
        <v>2.1800000000000002</v>
      </c>
      <c r="E188" s="86">
        <v>2.19</v>
      </c>
      <c r="F188" s="87">
        <v>2.2399999999999998</v>
      </c>
      <c r="G188" s="87">
        <v>2.23</v>
      </c>
      <c r="H188" s="87">
        <v>2.23</v>
      </c>
      <c r="I188" s="72"/>
    </row>
    <row r="189" spans="1:9" x14ac:dyDescent="0.25">
      <c r="A189" s="76">
        <v>1846</v>
      </c>
      <c r="B189" s="85">
        <v>357.80555555555554</v>
      </c>
      <c r="C189" s="86">
        <v>2.2200000000000002</v>
      </c>
      <c r="D189" s="86">
        <v>2.1800000000000002</v>
      </c>
      <c r="E189" s="86">
        <v>2.19</v>
      </c>
      <c r="F189" s="87">
        <v>2.2399999999999998</v>
      </c>
      <c r="G189" s="87">
        <v>2.23</v>
      </c>
      <c r="H189" s="87">
        <v>2.23</v>
      </c>
      <c r="I189" s="72"/>
    </row>
    <row r="190" spans="1:9" x14ac:dyDescent="0.25">
      <c r="A190" s="76">
        <v>1856</v>
      </c>
      <c r="B190" s="85">
        <v>359.61111111111109</v>
      </c>
      <c r="C190" s="86">
        <v>2.2200000000000002</v>
      </c>
      <c r="D190" s="86">
        <v>2.1700000000000004</v>
      </c>
      <c r="E190" s="86">
        <v>2.19</v>
      </c>
      <c r="F190" s="87">
        <v>2.23</v>
      </c>
      <c r="G190" s="87">
        <v>2.23</v>
      </c>
      <c r="H190" s="87">
        <v>2.23</v>
      </c>
      <c r="I190" s="72"/>
    </row>
    <row r="191" spans="1:9" x14ac:dyDescent="0.25">
      <c r="A191" s="76">
        <v>1867</v>
      </c>
      <c r="B191" s="85">
        <v>361.41666666666669</v>
      </c>
      <c r="C191" s="86">
        <v>2.2200000000000002</v>
      </c>
      <c r="D191" s="86">
        <v>2.1700000000000004</v>
      </c>
      <c r="E191" s="86">
        <v>2.19</v>
      </c>
      <c r="F191" s="87">
        <v>2.23</v>
      </c>
      <c r="G191" s="87">
        <v>2.23</v>
      </c>
      <c r="H191" s="87">
        <v>2.2200000000000002</v>
      </c>
      <c r="I191" s="72"/>
    </row>
    <row r="192" spans="1:9" x14ac:dyDescent="0.25">
      <c r="A192" s="76">
        <v>1877</v>
      </c>
      <c r="B192" s="85">
        <v>363.22222222222223</v>
      </c>
      <c r="C192" s="86">
        <v>2.21</v>
      </c>
      <c r="D192" s="86">
        <v>2.1700000000000004</v>
      </c>
      <c r="E192" s="86">
        <v>2.1800000000000002</v>
      </c>
      <c r="F192" s="87">
        <v>2.23</v>
      </c>
      <c r="G192" s="87">
        <v>2.23</v>
      </c>
      <c r="H192" s="87">
        <v>2.2200000000000002</v>
      </c>
      <c r="I192" s="72"/>
    </row>
    <row r="193" spans="1:9" x14ac:dyDescent="0.25">
      <c r="A193" s="76">
        <v>1887</v>
      </c>
      <c r="B193" s="85">
        <v>365.20833333333331</v>
      </c>
      <c r="C193" s="86">
        <v>2.21</v>
      </c>
      <c r="D193" s="86">
        <v>2.1700000000000004</v>
      </c>
      <c r="E193" s="86">
        <v>2.1800000000000002</v>
      </c>
      <c r="F193" s="87">
        <v>2.23</v>
      </c>
      <c r="G193" s="87">
        <v>2.23</v>
      </c>
      <c r="H193" s="87">
        <v>2.2200000000000002</v>
      </c>
      <c r="I193" s="72"/>
    </row>
    <row r="194" spans="1:9" x14ac:dyDescent="0.25">
      <c r="A194" s="76">
        <v>1897</v>
      </c>
      <c r="B194" s="85">
        <v>367.01388888888886</v>
      </c>
      <c r="C194" s="86">
        <v>2.21</v>
      </c>
      <c r="D194" s="86">
        <v>2.16</v>
      </c>
      <c r="E194" s="86">
        <v>2.1800000000000002</v>
      </c>
      <c r="F194" s="87">
        <v>2.23</v>
      </c>
      <c r="G194" s="87">
        <v>2.23</v>
      </c>
      <c r="H194" s="87">
        <v>2.2200000000000002</v>
      </c>
      <c r="I194" s="72"/>
    </row>
    <row r="195" spans="1:9" x14ac:dyDescent="0.25">
      <c r="A195" s="76">
        <v>1907</v>
      </c>
      <c r="B195" s="85">
        <v>368.81944444444446</v>
      </c>
      <c r="C195" s="86">
        <v>2.21</v>
      </c>
      <c r="D195" s="86">
        <v>2.16</v>
      </c>
      <c r="E195" s="86">
        <v>2.1800000000000002</v>
      </c>
      <c r="F195" s="87">
        <v>2.23</v>
      </c>
      <c r="G195" s="87">
        <v>2.23</v>
      </c>
      <c r="H195" s="87">
        <v>2.2200000000000002</v>
      </c>
      <c r="I195" s="72"/>
    </row>
    <row r="196" spans="1:9" x14ac:dyDescent="0.25">
      <c r="A196" s="76">
        <v>1917</v>
      </c>
      <c r="B196" s="85">
        <v>370.625</v>
      </c>
      <c r="C196" s="86">
        <v>2.21</v>
      </c>
      <c r="D196" s="86">
        <v>2.16</v>
      </c>
      <c r="E196" s="86">
        <v>2.17</v>
      </c>
      <c r="F196" s="87">
        <v>2.23</v>
      </c>
      <c r="G196" s="87">
        <v>2.23</v>
      </c>
      <c r="H196" s="87">
        <v>2.2200000000000002</v>
      </c>
      <c r="I196" s="72"/>
    </row>
    <row r="197" spans="1:9" x14ac:dyDescent="0.25">
      <c r="A197" s="76">
        <v>1928</v>
      </c>
      <c r="B197" s="85">
        <v>372.43055555555554</v>
      </c>
      <c r="C197" s="86">
        <v>2.2000000000000002</v>
      </c>
      <c r="D197" s="86">
        <v>2.16</v>
      </c>
      <c r="E197" s="86">
        <v>2.17</v>
      </c>
      <c r="F197" s="87">
        <v>2.23</v>
      </c>
      <c r="G197" s="87">
        <v>2.23</v>
      </c>
      <c r="H197" s="87">
        <v>2.2200000000000002</v>
      </c>
      <c r="I197" s="72"/>
    </row>
    <row r="198" spans="1:9" x14ac:dyDescent="0.25">
      <c r="A198" s="76">
        <v>1938</v>
      </c>
      <c r="B198" s="85">
        <v>374.23611111111109</v>
      </c>
      <c r="C198" s="86">
        <v>2.2000000000000002</v>
      </c>
      <c r="D198" s="86">
        <v>2.1500000000000004</v>
      </c>
      <c r="E198" s="86">
        <v>2.17</v>
      </c>
      <c r="F198" s="87">
        <v>2.23</v>
      </c>
      <c r="G198" s="87">
        <v>2.23</v>
      </c>
      <c r="H198" s="87">
        <v>2.2200000000000002</v>
      </c>
      <c r="I198" s="72"/>
    </row>
    <row r="199" spans="1:9" x14ac:dyDescent="0.25">
      <c r="A199" s="76">
        <v>1948</v>
      </c>
      <c r="B199" s="85">
        <v>376.04166666666669</v>
      </c>
      <c r="C199" s="86">
        <v>2.2000000000000002</v>
      </c>
      <c r="D199" s="86">
        <v>2.1500000000000004</v>
      </c>
      <c r="E199" s="86">
        <v>2.17</v>
      </c>
      <c r="F199" s="87">
        <v>2.23</v>
      </c>
      <c r="G199" s="87">
        <v>2.23</v>
      </c>
      <c r="H199" s="87">
        <v>2.21</v>
      </c>
      <c r="I199" s="72"/>
    </row>
    <row r="200" spans="1:9" x14ac:dyDescent="0.25">
      <c r="A200" s="76">
        <v>1958</v>
      </c>
      <c r="B200" s="85">
        <v>378.02777777777777</v>
      </c>
      <c r="C200" s="86">
        <v>2.2000000000000002</v>
      </c>
      <c r="D200" s="86">
        <v>2.1500000000000004</v>
      </c>
      <c r="E200" s="86">
        <v>2.16</v>
      </c>
      <c r="F200" s="87">
        <v>2.2199999999999998</v>
      </c>
      <c r="G200" s="87">
        <v>2.2200000000000002</v>
      </c>
      <c r="H200" s="87">
        <v>2.21</v>
      </c>
      <c r="I200" s="72"/>
    </row>
    <row r="201" spans="1:9" x14ac:dyDescent="0.25">
      <c r="A201" s="76">
        <v>1968</v>
      </c>
      <c r="B201" s="85">
        <v>379.83333333333331</v>
      </c>
      <c r="C201" s="86">
        <v>2.2000000000000002</v>
      </c>
      <c r="D201" s="86">
        <v>2.1500000000000004</v>
      </c>
      <c r="E201" s="86">
        <v>2.16</v>
      </c>
      <c r="F201" s="87">
        <v>2.2199999999999998</v>
      </c>
      <c r="G201" s="87">
        <v>2.2200000000000002</v>
      </c>
      <c r="H201" s="87">
        <v>2.21</v>
      </c>
      <c r="I201" s="72"/>
    </row>
    <row r="202" spans="1:9" x14ac:dyDescent="0.25">
      <c r="A202" s="76">
        <v>1978</v>
      </c>
      <c r="B202" s="85">
        <v>381.63888888888886</v>
      </c>
      <c r="C202" s="86">
        <v>2.1900000000000004</v>
      </c>
      <c r="D202" s="86">
        <v>2.14</v>
      </c>
      <c r="E202" s="86">
        <v>2.16</v>
      </c>
      <c r="F202" s="87">
        <v>2.2199999999999998</v>
      </c>
      <c r="G202" s="87">
        <v>2.2200000000000002</v>
      </c>
      <c r="H202" s="87">
        <v>2.21</v>
      </c>
      <c r="I202" s="72"/>
    </row>
    <row r="203" spans="1:9" x14ac:dyDescent="0.25">
      <c r="A203" s="76">
        <v>1988</v>
      </c>
      <c r="B203" s="85">
        <v>383.44444444444446</v>
      </c>
      <c r="C203" s="86">
        <v>2.1900000000000004</v>
      </c>
      <c r="D203" s="86">
        <v>2.14</v>
      </c>
      <c r="E203" s="86">
        <v>2.15</v>
      </c>
      <c r="F203" s="87">
        <v>2.2199999999999998</v>
      </c>
      <c r="G203" s="87">
        <v>2.2200000000000002</v>
      </c>
      <c r="H203" s="87">
        <v>2.21</v>
      </c>
      <c r="I203" s="72"/>
    </row>
    <row r="204" spans="1:9" x14ac:dyDescent="0.25">
      <c r="A204" s="76">
        <v>1999</v>
      </c>
      <c r="B204" s="85">
        <v>385.25</v>
      </c>
      <c r="C204" s="86">
        <v>2.1900000000000004</v>
      </c>
      <c r="D204" s="86">
        <v>2.14</v>
      </c>
      <c r="E204" s="86">
        <v>2.15</v>
      </c>
      <c r="F204" s="87">
        <v>2.2199999999999998</v>
      </c>
      <c r="G204" s="87">
        <v>2.2200000000000002</v>
      </c>
      <c r="H204" s="87">
        <v>2.2000000000000002</v>
      </c>
      <c r="I204" s="72"/>
    </row>
    <row r="205" spans="1:9" x14ac:dyDescent="0.25">
      <c r="A205" s="76">
        <v>2009</v>
      </c>
      <c r="B205" s="85">
        <v>387.05555555555554</v>
      </c>
      <c r="C205" s="86">
        <v>2.1800000000000002</v>
      </c>
      <c r="D205" s="86">
        <v>2.1300000000000003</v>
      </c>
      <c r="E205" s="86">
        <v>2.15</v>
      </c>
      <c r="F205" s="87">
        <v>2.2199999999999998</v>
      </c>
      <c r="G205" s="87">
        <v>2.2200000000000002</v>
      </c>
      <c r="H205" s="87">
        <v>2.2000000000000002</v>
      </c>
      <c r="I205" s="72"/>
    </row>
    <row r="206" spans="1:9" x14ac:dyDescent="0.25">
      <c r="A206" s="76">
        <v>2019</v>
      </c>
      <c r="B206" s="85">
        <v>389.04166666666669</v>
      </c>
      <c r="C206" s="86">
        <v>2.1800000000000002</v>
      </c>
      <c r="D206" s="86">
        <v>2.1300000000000003</v>
      </c>
      <c r="E206" s="86">
        <v>2.14</v>
      </c>
      <c r="F206" s="87">
        <v>2.2199999999999998</v>
      </c>
      <c r="G206" s="87">
        <v>2.21</v>
      </c>
      <c r="H206" s="87">
        <v>2.2000000000000002</v>
      </c>
      <c r="I206" s="72"/>
    </row>
    <row r="207" spans="1:9" x14ac:dyDescent="0.25">
      <c r="A207" s="76">
        <v>2029</v>
      </c>
      <c r="B207" s="85">
        <v>390.84722222222223</v>
      </c>
      <c r="C207" s="86">
        <v>2.1800000000000002</v>
      </c>
      <c r="D207" s="86">
        <v>2.1300000000000003</v>
      </c>
      <c r="E207" s="86">
        <v>2.14</v>
      </c>
      <c r="F207" s="87">
        <v>2.21</v>
      </c>
      <c r="G207" s="87">
        <v>2.21</v>
      </c>
      <c r="H207" s="87">
        <v>2.2000000000000002</v>
      </c>
      <c r="I207" s="72"/>
    </row>
    <row r="208" spans="1:9" x14ac:dyDescent="0.25">
      <c r="A208" s="76">
        <v>2039</v>
      </c>
      <c r="B208" s="85">
        <v>392.65277777777777</v>
      </c>
      <c r="C208" s="86">
        <v>2.1800000000000002</v>
      </c>
      <c r="D208" s="86">
        <v>2.12</v>
      </c>
      <c r="E208" s="86">
        <v>2.14</v>
      </c>
      <c r="F208" s="87">
        <v>2.21</v>
      </c>
      <c r="G208" s="87">
        <v>2.21</v>
      </c>
      <c r="H208" s="87">
        <v>2.19</v>
      </c>
      <c r="I208" s="72"/>
    </row>
    <row r="209" spans="1:9" x14ac:dyDescent="0.25">
      <c r="A209" s="76">
        <v>2049</v>
      </c>
      <c r="B209" s="85">
        <v>394.45833333333331</v>
      </c>
      <c r="C209" s="86">
        <v>2.1700000000000004</v>
      </c>
      <c r="D209" s="86">
        <v>2.12</v>
      </c>
      <c r="E209" s="86">
        <v>2.13</v>
      </c>
      <c r="F209" s="87">
        <v>2.21</v>
      </c>
      <c r="G209" s="87">
        <v>2.21</v>
      </c>
      <c r="H209" s="87">
        <v>2.19</v>
      </c>
      <c r="I209" s="72"/>
    </row>
    <row r="210" spans="1:9" x14ac:dyDescent="0.25">
      <c r="A210" s="76">
        <v>2059</v>
      </c>
      <c r="B210" s="85">
        <v>396.26388888888886</v>
      </c>
      <c r="C210" s="86">
        <v>2.1700000000000004</v>
      </c>
      <c r="D210" s="86">
        <v>2.12</v>
      </c>
      <c r="E210" s="86">
        <v>2.13</v>
      </c>
      <c r="F210" s="87">
        <v>2.21</v>
      </c>
      <c r="G210" s="87">
        <v>2.21</v>
      </c>
      <c r="H210" s="87">
        <v>2.19</v>
      </c>
      <c r="I210" s="72"/>
    </row>
    <row r="211" spans="1:9" x14ac:dyDescent="0.25">
      <c r="A211" s="76">
        <v>2070</v>
      </c>
      <c r="B211" s="85">
        <v>398.06944444444446</v>
      </c>
      <c r="C211" s="86">
        <v>2.1700000000000004</v>
      </c>
      <c r="D211" s="86">
        <v>2.1100000000000003</v>
      </c>
      <c r="E211" s="86">
        <v>2.13</v>
      </c>
      <c r="F211" s="87">
        <v>2.2000000000000002</v>
      </c>
      <c r="G211" s="87">
        <v>2.2000000000000002</v>
      </c>
      <c r="H211" s="87">
        <v>2.1800000000000002</v>
      </c>
      <c r="I211" s="72"/>
    </row>
    <row r="212" spans="1:9" x14ac:dyDescent="0.25">
      <c r="A212" s="76">
        <v>2080</v>
      </c>
      <c r="B212" s="85">
        <v>399.875</v>
      </c>
      <c r="C212" s="86">
        <v>2.16</v>
      </c>
      <c r="D212" s="86">
        <v>2.1100000000000003</v>
      </c>
      <c r="E212" s="86">
        <v>2.12</v>
      </c>
      <c r="F212" s="87">
        <v>2.2000000000000002</v>
      </c>
      <c r="G212" s="87">
        <v>2.2000000000000002</v>
      </c>
      <c r="H212" s="87">
        <v>2.1800000000000002</v>
      </c>
      <c r="I212" s="72"/>
    </row>
    <row r="213" spans="1:9" x14ac:dyDescent="0.25">
      <c r="A213" s="76">
        <v>2090</v>
      </c>
      <c r="B213" s="85">
        <v>401.86111111111109</v>
      </c>
      <c r="C213" s="86">
        <v>2.16</v>
      </c>
      <c r="D213" s="86">
        <v>2.1100000000000003</v>
      </c>
      <c r="E213" s="86">
        <v>2.12</v>
      </c>
      <c r="F213" s="87">
        <v>2.2000000000000002</v>
      </c>
      <c r="G213" s="87">
        <v>2.2000000000000002</v>
      </c>
      <c r="H213" s="87">
        <v>2.1800000000000002</v>
      </c>
      <c r="I213" s="72"/>
    </row>
    <row r="214" spans="1:9" x14ac:dyDescent="0.25">
      <c r="A214" s="76">
        <v>2100</v>
      </c>
      <c r="B214" s="85">
        <v>403.66666666666669</v>
      </c>
      <c r="C214" s="86">
        <v>2.16</v>
      </c>
      <c r="D214" s="86">
        <v>2.1</v>
      </c>
      <c r="E214" s="86">
        <v>2.11</v>
      </c>
      <c r="F214" s="87">
        <v>2.19</v>
      </c>
      <c r="G214" s="87">
        <v>2.19</v>
      </c>
      <c r="H214" s="87">
        <v>2.17</v>
      </c>
      <c r="I214" s="72"/>
    </row>
    <row r="215" spans="1:9" x14ac:dyDescent="0.25">
      <c r="A215" s="76">
        <v>2110</v>
      </c>
      <c r="B215" s="85">
        <v>405.47222222222223</v>
      </c>
      <c r="C215" s="86">
        <v>2.1500000000000004</v>
      </c>
      <c r="D215" s="86">
        <v>2.1</v>
      </c>
      <c r="E215" s="86">
        <v>2.11</v>
      </c>
      <c r="F215" s="87">
        <v>2.19</v>
      </c>
      <c r="G215" s="87">
        <v>2.19</v>
      </c>
      <c r="H215" s="87">
        <v>2.17</v>
      </c>
      <c r="I215" s="72"/>
    </row>
    <row r="216" spans="1:9" x14ac:dyDescent="0.25">
      <c r="A216" s="76">
        <v>2120</v>
      </c>
      <c r="B216" s="85">
        <v>407.27777777777777</v>
      </c>
      <c r="C216" s="86">
        <v>2.1500000000000004</v>
      </c>
      <c r="D216" s="86">
        <v>2.1</v>
      </c>
      <c r="E216" s="86">
        <v>2.11</v>
      </c>
      <c r="F216" s="87">
        <v>2.19</v>
      </c>
      <c r="G216" s="87">
        <v>2.19</v>
      </c>
      <c r="H216" s="87">
        <v>2.16</v>
      </c>
      <c r="I216" s="72"/>
    </row>
    <row r="217" spans="1:9" x14ac:dyDescent="0.25">
      <c r="A217" s="76">
        <v>2130</v>
      </c>
      <c r="B217" s="85">
        <v>409.08333333333331</v>
      </c>
      <c r="C217" s="86">
        <v>2.14</v>
      </c>
      <c r="D217" s="86">
        <v>2.0900000000000003</v>
      </c>
      <c r="E217" s="86">
        <v>2.1</v>
      </c>
      <c r="F217" s="87">
        <v>2.1800000000000002</v>
      </c>
      <c r="G217" s="87">
        <v>2.1800000000000002</v>
      </c>
      <c r="H217" s="87">
        <v>2.16</v>
      </c>
      <c r="I217" s="72"/>
    </row>
    <row r="218" spans="1:9" x14ac:dyDescent="0.25">
      <c r="A218" s="76">
        <v>2141</v>
      </c>
      <c r="B218" s="85">
        <v>410.88888888888886</v>
      </c>
      <c r="C218" s="86">
        <v>2.14</v>
      </c>
      <c r="D218" s="86">
        <v>2.0900000000000003</v>
      </c>
      <c r="E218" s="86">
        <v>2.1</v>
      </c>
      <c r="F218" s="87">
        <v>2.1800000000000002</v>
      </c>
      <c r="G218" s="87">
        <v>2.1800000000000002</v>
      </c>
      <c r="H218" s="87">
        <v>2.15</v>
      </c>
      <c r="I218" s="72"/>
    </row>
    <row r="219" spans="1:9" x14ac:dyDescent="0.25">
      <c r="A219" s="76">
        <v>2151</v>
      </c>
      <c r="B219" s="85">
        <v>412.69444444444446</v>
      </c>
      <c r="C219" s="86">
        <v>2.14</v>
      </c>
      <c r="D219" s="86">
        <v>2.0900000000000003</v>
      </c>
      <c r="E219" s="86">
        <v>2.09</v>
      </c>
      <c r="F219" s="87">
        <v>2.17</v>
      </c>
      <c r="G219" s="87">
        <v>2.1800000000000002</v>
      </c>
      <c r="H219" s="87">
        <v>2.15</v>
      </c>
      <c r="I219" s="72"/>
    </row>
    <row r="220" spans="1:9" x14ac:dyDescent="0.25">
      <c r="A220" s="76">
        <v>2161</v>
      </c>
      <c r="B220" s="85">
        <v>414.68055555555554</v>
      </c>
      <c r="C220" s="86">
        <v>2.1300000000000003</v>
      </c>
      <c r="D220" s="86">
        <v>2.08</v>
      </c>
      <c r="E220" s="86">
        <v>2.09</v>
      </c>
      <c r="F220" s="87">
        <v>2.17</v>
      </c>
      <c r="G220" s="87">
        <v>2.17</v>
      </c>
      <c r="H220" s="87">
        <v>2.14</v>
      </c>
      <c r="I220" s="72"/>
    </row>
    <row r="221" spans="1:9" x14ac:dyDescent="0.25">
      <c r="A221" s="76">
        <v>2171</v>
      </c>
      <c r="B221" s="85">
        <v>416.48611111111109</v>
      </c>
      <c r="C221" s="86">
        <v>2.1300000000000003</v>
      </c>
      <c r="D221" s="86">
        <v>2.08</v>
      </c>
      <c r="E221" s="86">
        <v>2.09</v>
      </c>
      <c r="F221" s="87">
        <v>2.16</v>
      </c>
      <c r="G221" s="87">
        <v>2.17</v>
      </c>
      <c r="H221" s="87">
        <v>2.13</v>
      </c>
      <c r="I221" s="72"/>
    </row>
    <row r="222" spans="1:9" x14ac:dyDescent="0.25">
      <c r="A222" s="76">
        <v>2181</v>
      </c>
      <c r="B222" s="85">
        <v>418.29166666666669</v>
      </c>
      <c r="C222" s="86">
        <v>2.1300000000000003</v>
      </c>
      <c r="D222" s="86">
        <v>2.0700000000000003</v>
      </c>
      <c r="E222" s="86">
        <v>2.08</v>
      </c>
      <c r="F222" s="87">
        <v>2.16</v>
      </c>
      <c r="G222" s="87">
        <v>2.16</v>
      </c>
      <c r="H222" s="87">
        <v>2.13</v>
      </c>
      <c r="I222" s="72"/>
    </row>
    <row r="223" spans="1:9" x14ac:dyDescent="0.25">
      <c r="A223" s="76">
        <v>2191</v>
      </c>
      <c r="B223" s="85">
        <v>420.09722222222223</v>
      </c>
      <c r="C223" s="86">
        <v>2.12</v>
      </c>
      <c r="D223" s="86">
        <v>2.0700000000000003</v>
      </c>
      <c r="E223" s="86">
        <v>2.08</v>
      </c>
      <c r="F223" s="87">
        <v>2.15</v>
      </c>
      <c r="G223" s="87">
        <v>2.16</v>
      </c>
      <c r="H223" s="87">
        <v>2.12</v>
      </c>
      <c r="I223" s="72"/>
    </row>
    <row r="224" spans="1:9" x14ac:dyDescent="0.25">
      <c r="A224" s="76">
        <v>2201</v>
      </c>
      <c r="B224" s="85">
        <v>421.90277777777777</v>
      </c>
      <c r="C224" s="86">
        <v>2.12</v>
      </c>
      <c r="D224" s="86">
        <v>2.0700000000000003</v>
      </c>
      <c r="E224" s="86">
        <v>2.0699999999999998</v>
      </c>
      <c r="F224" s="87">
        <v>2.15</v>
      </c>
      <c r="G224" s="87">
        <v>2.15</v>
      </c>
      <c r="H224" s="87">
        <v>2.11</v>
      </c>
      <c r="I224" s="72"/>
    </row>
    <row r="225" spans="1:9" x14ac:dyDescent="0.25">
      <c r="A225" s="76">
        <v>2212</v>
      </c>
      <c r="B225" s="85">
        <v>423.70833333333331</v>
      </c>
      <c r="C225" s="86">
        <v>2.1100000000000003</v>
      </c>
      <c r="D225" s="86">
        <v>2.06</v>
      </c>
      <c r="E225" s="86">
        <v>2.0699999999999998</v>
      </c>
      <c r="F225" s="87">
        <v>2.14</v>
      </c>
      <c r="G225" s="87">
        <v>2.14</v>
      </c>
      <c r="H225" s="87">
        <v>2.11</v>
      </c>
      <c r="I225" s="72"/>
    </row>
    <row r="226" spans="1:9" x14ac:dyDescent="0.25">
      <c r="A226" s="76">
        <v>2222</v>
      </c>
      <c r="B226" s="85">
        <v>425.51388888888886</v>
      </c>
      <c r="C226" s="86">
        <v>2.1100000000000003</v>
      </c>
      <c r="D226" s="86">
        <v>2.06</v>
      </c>
      <c r="E226" s="86">
        <v>2.06</v>
      </c>
      <c r="F226" s="87">
        <v>2.13</v>
      </c>
      <c r="G226" s="87">
        <v>2.14</v>
      </c>
      <c r="H226" s="87">
        <v>2.1</v>
      </c>
      <c r="I226" s="72"/>
    </row>
    <row r="227" spans="1:9" x14ac:dyDescent="0.25">
      <c r="A227" s="76">
        <v>2232</v>
      </c>
      <c r="B227" s="85">
        <v>427.5</v>
      </c>
      <c r="C227" s="86">
        <v>2.1</v>
      </c>
      <c r="D227" s="86">
        <v>2.0500000000000003</v>
      </c>
      <c r="E227" s="86">
        <v>2.06</v>
      </c>
      <c r="F227" s="87">
        <v>2.13</v>
      </c>
      <c r="G227" s="87">
        <v>2.13</v>
      </c>
      <c r="H227" s="87">
        <v>2.09</v>
      </c>
      <c r="I227" s="72"/>
    </row>
    <row r="228" spans="1:9" x14ac:dyDescent="0.25">
      <c r="A228" s="76">
        <v>2242</v>
      </c>
      <c r="B228" s="85">
        <v>429.30555555555554</v>
      </c>
      <c r="C228" s="86">
        <v>2.1</v>
      </c>
      <c r="D228" s="86">
        <v>2.0500000000000003</v>
      </c>
      <c r="E228" s="86">
        <v>2.0499999999999998</v>
      </c>
      <c r="F228" s="87">
        <v>2.12</v>
      </c>
      <c r="G228" s="87">
        <v>2.12</v>
      </c>
      <c r="H228" s="87">
        <v>2.08</v>
      </c>
      <c r="I228" s="72"/>
    </row>
    <row r="229" spans="1:9" x14ac:dyDescent="0.25">
      <c r="A229" s="76">
        <v>2252</v>
      </c>
      <c r="B229" s="85">
        <v>431.11111111111109</v>
      </c>
      <c r="C229" s="86">
        <v>2.0900000000000003</v>
      </c>
      <c r="D229" s="86">
        <v>2.04</v>
      </c>
      <c r="E229" s="86">
        <v>2.0499999999999998</v>
      </c>
      <c r="F229" s="87">
        <v>2.11</v>
      </c>
      <c r="G229" s="87">
        <v>2.12</v>
      </c>
      <c r="H229" s="87">
        <v>2.0699999999999998</v>
      </c>
      <c r="I229" s="72"/>
    </row>
    <row r="230" spans="1:9" x14ac:dyDescent="0.25">
      <c r="A230" s="76">
        <v>2262</v>
      </c>
      <c r="B230" s="85">
        <v>432.91666666666669</v>
      </c>
      <c r="C230" s="86">
        <v>2.0900000000000003</v>
      </c>
      <c r="D230" s="86">
        <v>2.04</v>
      </c>
      <c r="E230" s="86">
        <v>2.04</v>
      </c>
      <c r="F230" s="87">
        <v>2.1</v>
      </c>
      <c r="G230" s="87">
        <v>2.11</v>
      </c>
      <c r="H230" s="87">
        <v>2.06</v>
      </c>
      <c r="I230" s="72"/>
    </row>
    <row r="231" spans="1:9" x14ac:dyDescent="0.25">
      <c r="A231" s="76">
        <v>2272</v>
      </c>
      <c r="B231" s="85">
        <v>434.72222222222223</v>
      </c>
      <c r="C231" s="86">
        <v>2.08</v>
      </c>
      <c r="D231" s="86">
        <v>2.0300000000000002</v>
      </c>
      <c r="E231" s="86">
        <v>2.0299999999999998</v>
      </c>
      <c r="F231" s="87">
        <v>2.09</v>
      </c>
      <c r="G231" s="87">
        <v>2.1</v>
      </c>
      <c r="H231" s="87">
        <v>2.0499999999999998</v>
      </c>
      <c r="I231" s="72"/>
    </row>
    <row r="232" spans="1:9" x14ac:dyDescent="0.25">
      <c r="A232" s="76">
        <v>2283</v>
      </c>
      <c r="B232" s="85">
        <v>436.52777777777777</v>
      </c>
      <c r="C232" s="86">
        <v>2.08</v>
      </c>
      <c r="D232" s="86">
        <v>2.0300000000000002</v>
      </c>
      <c r="E232" s="86">
        <v>2.0299999999999998</v>
      </c>
      <c r="F232" s="87">
        <v>2.08</v>
      </c>
      <c r="G232" s="87">
        <v>2.09</v>
      </c>
      <c r="H232" s="87">
        <v>2.04</v>
      </c>
      <c r="I232" s="72"/>
    </row>
    <row r="233" spans="1:9" x14ac:dyDescent="0.25">
      <c r="A233" s="76">
        <v>2293</v>
      </c>
      <c r="B233" s="85">
        <v>438.33333333333331</v>
      </c>
      <c r="C233" s="86">
        <v>2.0700000000000003</v>
      </c>
      <c r="D233" s="86">
        <v>2.02</v>
      </c>
      <c r="E233" s="86">
        <v>2.02</v>
      </c>
      <c r="F233" s="87">
        <v>2.0699999999999998</v>
      </c>
      <c r="G233" s="87">
        <v>2.08</v>
      </c>
      <c r="H233" s="87">
        <v>2.0299999999999998</v>
      </c>
      <c r="I233" s="72"/>
    </row>
    <row r="234" spans="1:9" x14ac:dyDescent="0.25">
      <c r="A234" s="76">
        <v>2303</v>
      </c>
      <c r="B234" s="85">
        <v>440.31944444444446</v>
      </c>
      <c r="C234" s="86">
        <v>2.0700000000000003</v>
      </c>
      <c r="D234" s="86">
        <v>2.02</v>
      </c>
      <c r="E234" s="86">
        <v>2.0099999999999998</v>
      </c>
      <c r="F234" s="87">
        <v>2.06</v>
      </c>
      <c r="G234" s="87">
        <v>2.0699999999999998</v>
      </c>
      <c r="H234" s="87">
        <v>2.02</v>
      </c>
      <c r="I234" s="72"/>
    </row>
    <row r="235" spans="1:9" x14ac:dyDescent="0.25">
      <c r="A235" s="76">
        <v>2313</v>
      </c>
      <c r="B235" s="85">
        <v>442.125</v>
      </c>
      <c r="C235" s="86">
        <v>2.06</v>
      </c>
      <c r="D235" s="86">
        <v>2.0100000000000002</v>
      </c>
      <c r="E235" s="86">
        <v>2.0099999999999998</v>
      </c>
      <c r="F235" s="87">
        <v>2.0499999999999998</v>
      </c>
      <c r="G235" s="87">
        <v>2.06</v>
      </c>
      <c r="H235" s="87">
        <v>2</v>
      </c>
      <c r="I235" s="72"/>
    </row>
    <row r="236" spans="1:9" x14ac:dyDescent="0.25">
      <c r="A236" s="76">
        <v>2323</v>
      </c>
      <c r="B236" s="85">
        <v>443.93055555555554</v>
      </c>
      <c r="C236" s="86">
        <v>2.0500000000000003</v>
      </c>
      <c r="D236" s="86">
        <v>2.0100000000000002</v>
      </c>
      <c r="E236" s="86">
        <v>2</v>
      </c>
      <c r="F236" s="87">
        <v>2.04</v>
      </c>
      <c r="G236" s="87">
        <v>2.0499999999999998</v>
      </c>
      <c r="H236" s="87">
        <v>1.99</v>
      </c>
      <c r="I236" s="72"/>
    </row>
    <row r="237" spans="1:9" x14ac:dyDescent="0.25">
      <c r="A237" s="76">
        <v>2333</v>
      </c>
      <c r="B237" s="85">
        <v>445.73611111111109</v>
      </c>
      <c r="C237" s="86">
        <v>2.0500000000000003</v>
      </c>
      <c r="D237" s="86">
        <v>1.9999999999999998</v>
      </c>
      <c r="E237" s="86">
        <v>1.99</v>
      </c>
      <c r="F237" s="87">
        <v>2.0299999999999998</v>
      </c>
      <c r="G237" s="87">
        <v>2.0299999999999998</v>
      </c>
      <c r="H237" s="87">
        <v>1.97</v>
      </c>
      <c r="I237" s="72"/>
    </row>
    <row r="238" spans="1:9" x14ac:dyDescent="0.25">
      <c r="A238" s="76">
        <v>2343</v>
      </c>
      <c r="B238" s="85">
        <v>447.54166666666669</v>
      </c>
      <c r="C238" s="86">
        <v>2.04</v>
      </c>
      <c r="D238" s="86">
        <v>1.9999999999999998</v>
      </c>
      <c r="E238" s="86">
        <v>1.99</v>
      </c>
      <c r="F238" s="87">
        <v>2.0099999999999998</v>
      </c>
      <c r="G238" s="87">
        <v>2.02</v>
      </c>
      <c r="H238" s="87">
        <v>1.96</v>
      </c>
      <c r="I238" s="72"/>
    </row>
    <row r="239" spans="1:9" x14ac:dyDescent="0.25">
      <c r="A239" s="76">
        <v>2354</v>
      </c>
      <c r="B239" s="85">
        <v>449.34722222222223</v>
      </c>
      <c r="C239" s="86">
        <v>2.04</v>
      </c>
      <c r="D239" s="86">
        <v>1.99</v>
      </c>
      <c r="E239" s="86">
        <v>1.98</v>
      </c>
      <c r="F239" s="87">
        <v>2</v>
      </c>
      <c r="G239" s="87">
        <v>2.0099999999999998</v>
      </c>
      <c r="H239" s="87">
        <v>1.94</v>
      </c>
      <c r="I239" s="72"/>
    </row>
    <row r="240" spans="1:9" x14ac:dyDescent="0.25">
      <c r="A240" s="76">
        <v>2364</v>
      </c>
      <c r="B240" s="85">
        <v>451.15277777777777</v>
      </c>
      <c r="C240" s="86">
        <v>2.0300000000000002</v>
      </c>
      <c r="D240" s="86">
        <v>1.9799999999999998</v>
      </c>
      <c r="E240" s="86">
        <v>1.97</v>
      </c>
      <c r="F240" s="87">
        <v>1.98</v>
      </c>
      <c r="G240" s="87">
        <v>1.99</v>
      </c>
      <c r="H240" s="87">
        <v>1.93</v>
      </c>
      <c r="I240" s="72"/>
    </row>
    <row r="241" spans="1:9" x14ac:dyDescent="0.25">
      <c r="A241" s="76">
        <v>2374</v>
      </c>
      <c r="B241" s="85">
        <v>453.13888888888886</v>
      </c>
      <c r="C241" s="86">
        <v>2.02</v>
      </c>
      <c r="D241" s="86">
        <v>1.9799999999999998</v>
      </c>
      <c r="E241" s="86">
        <v>1.97</v>
      </c>
      <c r="F241" s="87">
        <v>1.9699999999999998</v>
      </c>
      <c r="G241" s="87">
        <v>1.98</v>
      </c>
      <c r="H241" s="87">
        <v>1.91</v>
      </c>
      <c r="I241" s="72"/>
    </row>
    <row r="242" spans="1:9" x14ac:dyDescent="0.25">
      <c r="A242" s="76">
        <v>2384</v>
      </c>
      <c r="B242" s="85">
        <v>454.94444444444446</v>
      </c>
      <c r="C242" s="86">
        <v>2.02</v>
      </c>
      <c r="D242" s="86">
        <v>1.97</v>
      </c>
      <c r="E242" s="86">
        <v>1.96</v>
      </c>
      <c r="F242" s="87">
        <v>1.95</v>
      </c>
      <c r="G242" s="87">
        <v>1.96</v>
      </c>
      <c r="H242" s="87">
        <v>1.8900000000000001</v>
      </c>
      <c r="I242" s="72"/>
    </row>
    <row r="243" spans="1:9" x14ac:dyDescent="0.25">
      <c r="A243" s="76">
        <v>2394</v>
      </c>
      <c r="B243" s="85">
        <v>456.75</v>
      </c>
      <c r="C243" s="86">
        <v>2.0100000000000002</v>
      </c>
      <c r="D243" s="86">
        <v>1.9599999999999997</v>
      </c>
      <c r="E243" s="86">
        <v>1.95</v>
      </c>
      <c r="F243" s="87">
        <v>1.93</v>
      </c>
      <c r="G243" s="87">
        <v>1.95</v>
      </c>
      <c r="H243" s="87">
        <v>1.87</v>
      </c>
      <c r="I243" s="72"/>
    </row>
    <row r="244" spans="1:9" x14ac:dyDescent="0.25">
      <c r="A244" s="76">
        <v>2404</v>
      </c>
      <c r="B244" s="85">
        <v>458.55555555555554</v>
      </c>
      <c r="C244" s="86">
        <v>1.9999999999999998</v>
      </c>
      <c r="D244" s="86">
        <v>1.9599999999999997</v>
      </c>
      <c r="E244" s="86">
        <v>1.94</v>
      </c>
      <c r="F244" s="87">
        <v>1.92</v>
      </c>
      <c r="G244" s="87">
        <v>1.93</v>
      </c>
      <c r="H244" s="87">
        <v>1.85</v>
      </c>
      <c r="I244" s="72"/>
    </row>
    <row r="245" spans="1:9" x14ac:dyDescent="0.25">
      <c r="A245" s="76">
        <v>2414</v>
      </c>
      <c r="B245" s="85">
        <v>460.36111111111109</v>
      </c>
      <c r="C245" s="86">
        <v>1.99</v>
      </c>
      <c r="D245" s="86">
        <v>1.95</v>
      </c>
      <c r="E245" s="86">
        <v>1.94</v>
      </c>
      <c r="F245" s="87">
        <v>1.9</v>
      </c>
      <c r="G245" s="87">
        <v>1.91</v>
      </c>
      <c r="H245" s="87">
        <v>1.84</v>
      </c>
      <c r="I245" s="72"/>
    </row>
    <row r="246" spans="1:9" x14ac:dyDescent="0.25">
      <c r="A246" s="76">
        <v>2425</v>
      </c>
      <c r="B246" s="85">
        <v>462.16666666666669</v>
      </c>
      <c r="C246" s="86">
        <v>1.99</v>
      </c>
      <c r="D246" s="86">
        <v>1.94</v>
      </c>
      <c r="E246" s="86">
        <v>1.93</v>
      </c>
      <c r="F246" s="87">
        <v>1.88</v>
      </c>
      <c r="G246" s="87">
        <v>1.8900000000000001</v>
      </c>
      <c r="H246" s="87">
        <v>1.81</v>
      </c>
      <c r="I246" s="72"/>
    </row>
    <row r="247" spans="1:9" x14ac:dyDescent="0.25">
      <c r="A247" s="76">
        <v>2435</v>
      </c>
      <c r="B247" s="85">
        <v>463.97222222222223</v>
      </c>
      <c r="C247" s="86">
        <v>1.9799999999999998</v>
      </c>
      <c r="D247" s="86">
        <v>1.94</v>
      </c>
      <c r="E247" s="86">
        <v>1.92</v>
      </c>
      <c r="F247" s="87">
        <v>1.8599999999999999</v>
      </c>
      <c r="G247" s="87">
        <v>1.8800000000000001</v>
      </c>
      <c r="H247" s="87">
        <v>1.79</v>
      </c>
      <c r="I247" s="72"/>
    </row>
    <row r="248" spans="1:9" x14ac:dyDescent="0.25">
      <c r="A248" s="76">
        <v>2445</v>
      </c>
      <c r="B248" s="85">
        <v>465.95833333333331</v>
      </c>
      <c r="C248" s="86">
        <v>1.97</v>
      </c>
      <c r="D248" s="86">
        <v>1.93</v>
      </c>
      <c r="E248" s="86">
        <v>1.91</v>
      </c>
      <c r="F248" s="87">
        <v>1.8399999999999999</v>
      </c>
      <c r="G248" s="87">
        <v>1.86</v>
      </c>
      <c r="H248" s="87">
        <v>1.77</v>
      </c>
      <c r="I248" s="72"/>
    </row>
    <row r="249" spans="1:9" x14ac:dyDescent="0.25">
      <c r="A249" s="76">
        <v>2455</v>
      </c>
      <c r="B249" s="85">
        <v>467.76388888888886</v>
      </c>
      <c r="C249" s="86">
        <v>1.9599999999999997</v>
      </c>
      <c r="D249" s="86">
        <v>1.92</v>
      </c>
      <c r="E249" s="86">
        <v>1.91</v>
      </c>
      <c r="F249" s="87">
        <v>1.82</v>
      </c>
      <c r="G249" s="87">
        <v>1.84</v>
      </c>
      <c r="H249" s="87">
        <v>1.75</v>
      </c>
      <c r="I249" s="72"/>
    </row>
    <row r="250" spans="1:9" x14ac:dyDescent="0.25">
      <c r="A250" s="76">
        <v>2465</v>
      </c>
      <c r="B250" s="85">
        <v>469.56944444444446</v>
      </c>
      <c r="C250" s="86">
        <v>1.9599999999999997</v>
      </c>
      <c r="D250" s="86">
        <v>1.92</v>
      </c>
      <c r="E250" s="86">
        <v>1.9</v>
      </c>
      <c r="F250" s="87">
        <v>1.79</v>
      </c>
      <c r="G250" s="87">
        <v>1.82</v>
      </c>
      <c r="H250" s="87">
        <v>1.73</v>
      </c>
      <c r="I250" s="72"/>
    </row>
    <row r="251" spans="1:9" x14ac:dyDescent="0.25">
      <c r="A251" s="76">
        <v>2475</v>
      </c>
      <c r="B251" s="85">
        <v>471.375</v>
      </c>
      <c r="C251" s="86">
        <v>1.95</v>
      </c>
      <c r="D251" s="86">
        <v>1.91</v>
      </c>
      <c r="E251" s="86">
        <v>1.8900000000000001</v>
      </c>
      <c r="F251" s="87">
        <v>1.77</v>
      </c>
      <c r="G251" s="87">
        <v>1.79</v>
      </c>
      <c r="H251" s="87">
        <v>1.7</v>
      </c>
      <c r="I251" s="72"/>
    </row>
    <row r="252" spans="1:9" x14ac:dyDescent="0.25">
      <c r="A252" s="76">
        <v>2485</v>
      </c>
      <c r="B252" s="85">
        <v>473.18055555555554</v>
      </c>
      <c r="C252" s="86">
        <v>1.94</v>
      </c>
      <c r="D252" s="86">
        <v>1.9</v>
      </c>
      <c r="E252" s="86">
        <v>1.8800000000000001</v>
      </c>
      <c r="F252" s="87">
        <v>1.75</v>
      </c>
      <c r="G252" s="87">
        <v>1.77</v>
      </c>
      <c r="H252" s="87">
        <v>1.68</v>
      </c>
      <c r="I252" s="72"/>
    </row>
    <row r="253" spans="1:9" x14ac:dyDescent="0.25">
      <c r="A253" s="76">
        <v>2496</v>
      </c>
      <c r="B253" s="85">
        <v>474.98611111111109</v>
      </c>
      <c r="C253" s="86">
        <v>1.93</v>
      </c>
      <c r="D253" s="86">
        <v>1.89</v>
      </c>
      <c r="E253" s="86">
        <v>1.8800000000000001</v>
      </c>
      <c r="F253" s="87">
        <v>1.72</v>
      </c>
      <c r="G253" s="87">
        <v>1.75</v>
      </c>
      <c r="H253" s="87">
        <v>1.66</v>
      </c>
      <c r="I253" s="72"/>
    </row>
    <row r="254" spans="1:9" x14ac:dyDescent="0.25">
      <c r="A254" s="76">
        <v>2506</v>
      </c>
      <c r="B254" s="85">
        <v>476.79166666666669</v>
      </c>
      <c r="C254" s="86">
        <v>1.92</v>
      </c>
      <c r="D254" s="86">
        <v>1.89</v>
      </c>
      <c r="E254" s="86">
        <v>1.87</v>
      </c>
      <c r="F254" s="87">
        <v>1.7</v>
      </c>
      <c r="G254" s="87">
        <v>1.73</v>
      </c>
      <c r="H254" s="87">
        <v>1.6300000000000001</v>
      </c>
      <c r="I254" s="72"/>
    </row>
    <row r="255" spans="1:9" x14ac:dyDescent="0.25">
      <c r="A255" s="76">
        <v>2516</v>
      </c>
      <c r="B255" s="85">
        <v>478.77777777777777</v>
      </c>
      <c r="C255" s="86">
        <v>1.92</v>
      </c>
      <c r="D255" s="86">
        <v>1.88</v>
      </c>
      <c r="E255" s="86">
        <v>1.86</v>
      </c>
      <c r="F255" s="87">
        <v>1.68</v>
      </c>
      <c r="G255" s="87">
        <v>1.7</v>
      </c>
      <c r="H255" s="87">
        <v>1.61</v>
      </c>
      <c r="I255" s="72"/>
    </row>
    <row r="256" spans="1:9" x14ac:dyDescent="0.25">
      <c r="A256" s="76">
        <v>2526</v>
      </c>
      <c r="B256" s="85">
        <v>480.58333333333331</v>
      </c>
      <c r="C256" s="86">
        <v>1.91</v>
      </c>
      <c r="D256" s="86">
        <v>1.8699999999999999</v>
      </c>
      <c r="E256" s="86">
        <v>1.85</v>
      </c>
      <c r="F256" s="87">
        <v>1.65</v>
      </c>
      <c r="G256" s="87">
        <v>1.68</v>
      </c>
      <c r="H256" s="87">
        <v>1.59</v>
      </c>
      <c r="I256" s="72"/>
    </row>
    <row r="257" spans="1:9" x14ac:dyDescent="0.25">
      <c r="A257" s="76">
        <v>2536</v>
      </c>
      <c r="B257" s="85">
        <v>482.38888888888886</v>
      </c>
      <c r="C257" s="86">
        <v>1.9</v>
      </c>
      <c r="D257" s="86">
        <v>1.8599999999999999</v>
      </c>
      <c r="E257" s="86">
        <v>1.85</v>
      </c>
      <c r="F257" s="87">
        <v>1.63</v>
      </c>
      <c r="G257" s="87">
        <v>1.65</v>
      </c>
      <c r="H257" s="87">
        <v>1.57</v>
      </c>
      <c r="I257" s="72"/>
    </row>
    <row r="258" spans="1:9" x14ac:dyDescent="0.25">
      <c r="A258" s="76">
        <v>2546</v>
      </c>
      <c r="B258" s="85">
        <v>484.19444444444446</v>
      </c>
      <c r="C258" s="86">
        <v>1.89</v>
      </c>
      <c r="D258" s="86">
        <v>1.8499999999999999</v>
      </c>
      <c r="E258" s="86">
        <v>1.84</v>
      </c>
      <c r="F258" s="87">
        <v>1.5999999999999999</v>
      </c>
      <c r="G258" s="87">
        <v>1.6300000000000001</v>
      </c>
      <c r="H258" s="87">
        <v>1.54</v>
      </c>
      <c r="I258" s="72"/>
    </row>
    <row r="259" spans="1:9" x14ac:dyDescent="0.25">
      <c r="A259" s="76">
        <v>2556</v>
      </c>
      <c r="B259" s="85">
        <v>486</v>
      </c>
      <c r="C259" s="86">
        <v>1.88</v>
      </c>
      <c r="D259" s="86">
        <v>1.8399999999999999</v>
      </c>
      <c r="E259" s="86">
        <v>1.83</v>
      </c>
      <c r="F259" s="87">
        <v>1.58</v>
      </c>
      <c r="G259" s="87">
        <v>1.61</v>
      </c>
      <c r="H259" s="87">
        <v>1.52</v>
      </c>
      <c r="I259" s="72"/>
    </row>
    <row r="260" spans="1:9" x14ac:dyDescent="0.25">
      <c r="A260" s="76">
        <v>2567</v>
      </c>
      <c r="B260" s="85">
        <v>487.80555555555554</v>
      </c>
      <c r="C260" s="86">
        <v>1.88</v>
      </c>
      <c r="D260" s="86">
        <v>1.8399999999999999</v>
      </c>
      <c r="E260" s="86">
        <v>1.83</v>
      </c>
      <c r="F260" s="87">
        <v>1.55</v>
      </c>
      <c r="G260" s="87">
        <v>1.58</v>
      </c>
      <c r="H260" s="87">
        <v>1.5</v>
      </c>
      <c r="I260" s="72"/>
    </row>
    <row r="261" spans="1:9" x14ac:dyDescent="0.25">
      <c r="A261" s="76">
        <v>2577</v>
      </c>
      <c r="B261" s="85">
        <v>489.61111111111109</v>
      </c>
      <c r="C261" s="86">
        <v>1.8699999999999999</v>
      </c>
      <c r="D261" s="86">
        <v>1.8299999999999998</v>
      </c>
      <c r="E261" s="86">
        <v>1.82</v>
      </c>
      <c r="F261" s="87">
        <v>1.53</v>
      </c>
      <c r="G261" s="87">
        <v>1.56</v>
      </c>
      <c r="H261" s="87">
        <v>1.48</v>
      </c>
      <c r="I261" s="72"/>
    </row>
    <row r="262" spans="1:9" x14ac:dyDescent="0.25">
      <c r="A262" s="76">
        <v>2587</v>
      </c>
      <c r="B262" s="85">
        <v>491.59722222222223</v>
      </c>
      <c r="C262" s="86">
        <v>1.8599999999999999</v>
      </c>
      <c r="D262" s="86">
        <v>1.82</v>
      </c>
      <c r="E262" s="86">
        <v>1.81</v>
      </c>
      <c r="F262" s="87">
        <v>1.51</v>
      </c>
      <c r="G262" s="87">
        <v>1.54</v>
      </c>
      <c r="H262" s="87">
        <v>1.46</v>
      </c>
      <c r="I262" s="72"/>
    </row>
    <row r="263" spans="1:9" x14ac:dyDescent="0.25">
      <c r="A263" s="76">
        <v>2597</v>
      </c>
      <c r="B263" s="85">
        <v>493.40277777777777</v>
      </c>
      <c r="C263" s="86">
        <v>1.8499999999999999</v>
      </c>
      <c r="D263" s="86">
        <v>1.81</v>
      </c>
      <c r="E263" s="86">
        <v>1.81</v>
      </c>
      <c r="F263" s="87">
        <v>1.48</v>
      </c>
      <c r="G263" s="87">
        <v>1.52</v>
      </c>
      <c r="H263" s="87">
        <v>1.44</v>
      </c>
      <c r="I263" s="72"/>
    </row>
    <row r="264" spans="1:9" x14ac:dyDescent="0.25">
      <c r="A264" s="76">
        <v>2607</v>
      </c>
      <c r="B264" s="85">
        <v>495.20833333333331</v>
      </c>
      <c r="C264" s="86">
        <v>1.8499999999999999</v>
      </c>
      <c r="D264" s="86">
        <v>1.8</v>
      </c>
      <c r="E264" s="86">
        <v>1.8</v>
      </c>
      <c r="F264" s="87">
        <v>1.46</v>
      </c>
      <c r="G264" s="87">
        <v>1.5</v>
      </c>
      <c r="H264" s="87">
        <v>1.42</v>
      </c>
      <c r="I264" s="72"/>
    </row>
    <row r="265" spans="1:9" x14ac:dyDescent="0.25">
      <c r="A265" s="76">
        <v>2617</v>
      </c>
      <c r="B265" s="85">
        <v>497.01388888888886</v>
      </c>
      <c r="C265" s="86">
        <v>1.8399999999999999</v>
      </c>
      <c r="D265" s="86">
        <v>1.79</v>
      </c>
      <c r="E265" s="86">
        <v>1.79</v>
      </c>
      <c r="F265" s="87">
        <v>1.44</v>
      </c>
      <c r="G265" s="87">
        <v>1.48</v>
      </c>
      <c r="H265" s="87">
        <v>1.4</v>
      </c>
      <c r="I265" s="72"/>
    </row>
    <row r="266" spans="1:9" x14ac:dyDescent="0.25">
      <c r="A266" s="76">
        <v>2627</v>
      </c>
      <c r="B266" s="85">
        <v>498.81944444444446</v>
      </c>
      <c r="C266" s="86">
        <v>1.8299999999999998</v>
      </c>
      <c r="D266" s="86">
        <v>1.79</v>
      </c>
      <c r="E266" s="86">
        <v>1.78</v>
      </c>
      <c r="F266" s="87">
        <v>1.42</v>
      </c>
      <c r="G266" s="87">
        <v>1.46</v>
      </c>
      <c r="H266" s="87">
        <v>1.3900000000000001</v>
      </c>
      <c r="I266" s="72"/>
    </row>
    <row r="267" spans="1:9" x14ac:dyDescent="0.25">
      <c r="A267" s="76">
        <v>2638</v>
      </c>
      <c r="B267" s="85">
        <v>500.625</v>
      </c>
      <c r="C267" s="86">
        <v>1.82</v>
      </c>
      <c r="D267" s="86">
        <v>1.78</v>
      </c>
      <c r="E267" s="86">
        <v>1.78</v>
      </c>
      <c r="F267" s="87">
        <v>1.4</v>
      </c>
      <c r="G267" s="87">
        <v>1.44</v>
      </c>
      <c r="H267" s="87">
        <v>1.37</v>
      </c>
      <c r="I267" s="72"/>
    </row>
    <row r="268" spans="1:9" x14ac:dyDescent="0.25">
      <c r="A268" s="76">
        <v>2648</v>
      </c>
      <c r="B268" s="85">
        <v>502.43055555555554</v>
      </c>
      <c r="C268" s="86">
        <v>1.82</v>
      </c>
      <c r="D268" s="86">
        <v>1.77</v>
      </c>
      <c r="E268" s="86">
        <v>1.77</v>
      </c>
      <c r="F268" s="87">
        <v>1.38</v>
      </c>
      <c r="G268" s="87">
        <v>1.42</v>
      </c>
      <c r="H268" s="87">
        <v>1.36</v>
      </c>
      <c r="I268" s="72"/>
    </row>
    <row r="269" spans="1:9" x14ac:dyDescent="0.25">
      <c r="A269" s="76">
        <v>2658</v>
      </c>
      <c r="B269" s="85">
        <v>504.41666666666669</v>
      </c>
      <c r="C269" s="86">
        <v>1.81</v>
      </c>
      <c r="D269" s="86">
        <v>1.76</v>
      </c>
      <c r="E269" s="86">
        <v>1.76</v>
      </c>
      <c r="F269" s="87">
        <v>1.3699999999999999</v>
      </c>
      <c r="G269" s="87">
        <v>1.4</v>
      </c>
      <c r="H269" s="87">
        <v>1.34</v>
      </c>
      <c r="I269" s="72"/>
    </row>
    <row r="270" spans="1:9" x14ac:dyDescent="0.25">
      <c r="A270" s="76">
        <v>2668</v>
      </c>
      <c r="B270" s="85">
        <v>506.22222222222223</v>
      </c>
      <c r="C270" s="86">
        <v>1.8</v>
      </c>
      <c r="D270" s="86">
        <v>1.75</v>
      </c>
      <c r="E270" s="86">
        <v>1.76</v>
      </c>
      <c r="F270" s="87">
        <v>1.3499999999999999</v>
      </c>
      <c r="G270" s="87">
        <v>1.3900000000000001</v>
      </c>
      <c r="H270" s="87">
        <v>1.33</v>
      </c>
      <c r="I270" s="72"/>
    </row>
    <row r="271" spans="1:9" x14ac:dyDescent="0.25">
      <c r="A271" s="76">
        <v>2678</v>
      </c>
      <c r="B271" s="85">
        <v>508.02777777777777</v>
      </c>
      <c r="C271" s="86">
        <v>1.79</v>
      </c>
      <c r="D271" s="86">
        <v>1.74</v>
      </c>
      <c r="E271" s="86">
        <v>1.75</v>
      </c>
      <c r="F271" s="87">
        <v>1.33</v>
      </c>
      <c r="G271" s="87">
        <v>1.37</v>
      </c>
      <c r="H271" s="87">
        <v>1.32</v>
      </c>
      <c r="I271" s="72"/>
    </row>
    <row r="272" spans="1:9" x14ac:dyDescent="0.25">
      <c r="A272" s="76">
        <v>2688</v>
      </c>
      <c r="B272" s="85">
        <v>509.83333333333326</v>
      </c>
      <c r="C272" s="86">
        <v>1.79</v>
      </c>
      <c r="D272" s="86">
        <v>1.74</v>
      </c>
      <c r="E272" s="86">
        <v>1.74</v>
      </c>
      <c r="F272" s="87">
        <v>1.32</v>
      </c>
      <c r="G272" s="87">
        <v>1.36</v>
      </c>
      <c r="H272" s="87">
        <v>1.3</v>
      </c>
      <c r="I272" s="72"/>
    </row>
    <row r="273" spans="1:9" x14ac:dyDescent="0.25">
      <c r="A273" s="76">
        <v>2698</v>
      </c>
      <c r="B273" s="85">
        <v>511.63888888888891</v>
      </c>
      <c r="C273" s="86">
        <v>1.78</v>
      </c>
      <c r="D273" s="86">
        <v>1.73</v>
      </c>
      <c r="E273" s="86">
        <v>1.74</v>
      </c>
      <c r="F273" s="87">
        <v>1.31</v>
      </c>
      <c r="G273" s="87">
        <v>1.35</v>
      </c>
      <c r="H273" s="87">
        <v>1.29</v>
      </c>
      <c r="I273" s="72"/>
    </row>
    <row r="274" spans="1:9" x14ac:dyDescent="0.25">
      <c r="A274" s="76">
        <v>2709</v>
      </c>
      <c r="B274" s="85">
        <v>513.44444444444446</v>
      </c>
      <c r="C274" s="86">
        <v>1.77</v>
      </c>
      <c r="D274" s="86">
        <v>1.72</v>
      </c>
      <c r="E274" s="86">
        <v>1.73</v>
      </c>
      <c r="F274" s="87">
        <v>1.29</v>
      </c>
      <c r="G274" s="87">
        <v>1.33</v>
      </c>
      <c r="H274" s="87">
        <v>1.28</v>
      </c>
      <c r="I274" s="72"/>
    </row>
    <row r="275" spans="1:9" x14ac:dyDescent="0.25">
      <c r="A275" s="76">
        <v>2719</v>
      </c>
      <c r="B275" s="85">
        <v>515.25</v>
      </c>
      <c r="C275" s="86">
        <v>1.76</v>
      </c>
      <c r="D275" s="86">
        <v>1.71</v>
      </c>
      <c r="E275" s="86">
        <v>1.72</v>
      </c>
      <c r="F275" s="87">
        <v>1.28</v>
      </c>
      <c r="G275" s="87">
        <v>1.32</v>
      </c>
      <c r="H275" s="87">
        <v>1.27</v>
      </c>
      <c r="I275" s="72"/>
    </row>
    <row r="276" spans="1:9" x14ac:dyDescent="0.25">
      <c r="A276" s="76">
        <v>2729</v>
      </c>
      <c r="B276" s="85">
        <v>517.23611111111109</v>
      </c>
      <c r="C276" s="86">
        <v>1.76</v>
      </c>
      <c r="D276" s="86">
        <v>1.7</v>
      </c>
      <c r="E276" s="86">
        <v>1.72</v>
      </c>
      <c r="F276" s="87">
        <v>1.27</v>
      </c>
      <c r="G276" s="87">
        <v>1.31</v>
      </c>
      <c r="H276" s="87">
        <v>1.26</v>
      </c>
      <c r="I276" s="72"/>
    </row>
    <row r="277" spans="1:9" x14ac:dyDescent="0.25">
      <c r="A277" s="76">
        <v>2739</v>
      </c>
      <c r="B277" s="85">
        <v>519.04166666666674</v>
      </c>
      <c r="C277" s="86">
        <v>1.75</v>
      </c>
      <c r="D277" s="86">
        <v>1.69</v>
      </c>
      <c r="E277" s="86">
        <v>1.71</v>
      </c>
      <c r="F277" s="87">
        <v>1.26</v>
      </c>
      <c r="G277" s="87">
        <v>1.3</v>
      </c>
      <c r="H277" s="87">
        <v>1.25</v>
      </c>
      <c r="I277" s="72"/>
    </row>
    <row r="278" spans="1:9" x14ac:dyDescent="0.25">
      <c r="A278" s="76">
        <v>2749</v>
      </c>
      <c r="B278" s="85">
        <v>520.84722222222217</v>
      </c>
      <c r="C278" s="86">
        <v>1.74</v>
      </c>
      <c r="D278" s="86">
        <v>1.69</v>
      </c>
      <c r="E278" s="86">
        <v>1.7</v>
      </c>
      <c r="F278" s="87">
        <v>1.25</v>
      </c>
      <c r="G278" s="87">
        <v>1.29</v>
      </c>
      <c r="H278" s="87">
        <v>1.24</v>
      </c>
      <c r="I278" s="72"/>
    </row>
    <row r="279" spans="1:9" x14ac:dyDescent="0.25">
      <c r="A279" s="76">
        <v>2759</v>
      </c>
      <c r="B279" s="85">
        <v>522.65277777777783</v>
      </c>
      <c r="C279" s="86">
        <v>1.74</v>
      </c>
      <c r="D279" s="86">
        <v>1.68</v>
      </c>
      <c r="E279" s="86">
        <v>1.7</v>
      </c>
      <c r="F279" s="87">
        <v>1.24</v>
      </c>
      <c r="G279" s="87">
        <v>1.28</v>
      </c>
      <c r="H279" s="87">
        <v>1.24</v>
      </c>
      <c r="I279" s="72"/>
    </row>
    <row r="280" spans="1:9" x14ac:dyDescent="0.25">
      <c r="A280" s="76">
        <v>2769</v>
      </c>
      <c r="B280" s="85">
        <v>524.45833333333326</v>
      </c>
      <c r="C280" s="86">
        <v>1.73</v>
      </c>
      <c r="D280" s="86">
        <v>1.67</v>
      </c>
      <c r="E280" s="86">
        <v>1.69</v>
      </c>
      <c r="F280" s="87">
        <v>1.23</v>
      </c>
      <c r="G280" s="87">
        <v>1.27</v>
      </c>
      <c r="H280" s="87">
        <v>1.23</v>
      </c>
      <c r="I280" s="72"/>
    </row>
    <row r="281" spans="1:9" x14ac:dyDescent="0.25">
      <c r="A281" s="76">
        <v>2780</v>
      </c>
      <c r="B281" s="85">
        <v>526.26388888888891</v>
      </c>
      <c r="C281" s="86">
        <v>1.72</v>
      </c>
      <c r="D281" s="86">
        <v>1.66</v>
      </c>
      <c r="E281" s="86">
        <v>1.68</v>
      </c>
      <c r="F281" s="87">
        <v>1.22</v>
      </c>
      <c r="G281" s="87">
        <v>1.26</v>
      </c>
      <c r="H281" s="87">
        <v>1.22</v>
      </c>
      <c r="I281" s="72"/>
    </row>
    <row r="282" spans="1:9" x14ac:dyDescent="0.25">
      <c r="A282" s="76">
        <v>2790</v>
      </c>
      <c r="B282" s="85">
        <v>528.06944444444446</v>
      </c>
      <c r="C282" s="86">
        <v>1.71</v>
      </c>
      <c r="D282" s="86">
        <v>1.65</v>
      </c>
      <c r="E282" s="86">
        <v>1.68</v>
      </c>
      <c r="F282" s="87">
        <v>1.21</v>
      </c>
      <c r="G282" s="87">
        <v>1.26</v>
      </c>
      <c r="H282" s="87">
        <v>1.22</v>
      </c>
      <c r="I282" s="72"/>
    </row>
    <row r="283" spans="1:9" x14ac:dyDescent="0.25">
      <c r="A283" s="76">
        <v>2800</v>
      </c>
      <c r="B283" s="85">
        <v>530.05555555555554</v>
      </c>
      <c r="C283" s="86">
        <v>1.71</v>
      </c>
      <c r="D283" s="86">
        <v>1.65</v>
      </c>
      <c r="E283" s="86">
        <v>1.67</v>
      </c>
      <c r="F283" s="87">
        <v>1.2</v>
      </c>
      <c r="G283" s="87">
        <v>1.25</v>
      </c>
      <c r="H283" s="87">
        <v>1.21</v>
      </c>
      <c r="I283" s="72"/>
    </row>
    <row r="284" spans="1:9" x14ac:dyDescent="0.25">
      <c r="A284" s="76">
        <v>2810</v>
      </c>
      <c r="B284" s="85">
        <v>531.86111111111109</v>
      </c>
      <c r="C284" s="86">
        <v>1.7</v>
      </c>
      <c r="D284" s="86">
        <v>1.64</v>
      </c>
      <c r="E284" s="86">
        <v>1.66</v>
      </c>
      <c r="F284" s="87">
        <v>1.2</v>
      </c>
      <c r="G284" s="87">
        <v>1.24</v>
      </c>
      <c r="H284" s="87">
        <v>1.2</v>
      </c>
      <c r="I284" s="72"/>
    </row>
    <row r="285" spans="1:9" x14ac:dyDescent="0.25">
      <c r="A285" s="76">
        <v>2820</v>
      </c>
      <c r="B285" s="85">
        <v>533.66666666666674</v>
      </c>
      <c r="C285" s="86">
        <v>1.69</v>
      </c>
      <c r="D285" s="86">
        <v>1.63</v>
      </c>
      <c r="E285" s="86">
        <v>1.66</v>
      </c>
      <c r="F285" s="87">
        <v>1.19</v>
      </c>
      <c r="G285" s="87">
        <v>1.24</v>
      </c>
      <c r="H285" s="87">
        <v>1.2</v>
      </c>
      <c r="I285" s="72"/>
    </row>
    <row r="286" spans="1:9" x14ac:dyDescent="0.25">
      <c r="A286" s="76">
        <v>2830</v>
      </c>
      <c r="B286" s="85">
        <v>535.47222222222217</v>
      </c>
      <c r="C286" s="86">
        <v>1.68</v>
      </c>
      <c r="D286" s="86">
        <v>1.6199999999999999</v>
      </c>
      <c r="E286" s="86">
        <v>1.65</v>
      </c>
      <c r="F286" s="87">
        <v>1.18</v>
      </c>
      <c r="G286" s="87">
        <v>1.23</v>
      </c>
      <c r="H286" s="87">
        <v>1.19</v>
      </c>
      <c r="I286" s="72"/>
    </row>
    <row r="287" spans="1:9" x14ac:dyDescent="0.25">
      <c r="A287" s="76">
        <v>2840</v>
      </c>
      <c r="B287" s="85">
        <v>537.27777777777771</v>
      </c>
      <c r="C287" s="86">
        <v>1.68</v>
      </c>
      <c r="D287" s="86">
        <v>1.6199999999999999</v>
      </c>
      <c r="E287" s="86">
        <v>1.6400000000000001</v>
      </c>
      <c r="F287" s="87">
        <v>1.18</v>
      </c>
      <c r="G287" s="87">
        <v>1.23</v>
      </c>
      <c r="H287" s="87">
        <v>1.19</v>
      </c>
      <c r="I287" s="72"/>
    </row>
    <row r="288" spans="1:9" x14ac:dyDescent="0.25">
      <c r="A288" s="76">
        <v>2851</v>
      </c>
      <c r="B288" s="85">
        <v>539.08333333333337</v>
      </c>
      <c r="C288" s="86">
        <v>1.67</v>
      </c>
      <c r="D288" s="86">
        <v>1.6099999999999999</v>
      </c>
      <c r="E288" s="86">
        <v>1.6400000000000001</v>
      </c>
      <c r="F288" s="87">
        <v>1.17</v>
      </c>
      <c r="G288" s="87">
        <v>1.22</v>
      </c>
      <c r="H288" s="87">
        <v>1.18</v>
      </c>
      <c r="I288" s="72"/>
    </row>
    <row r="289" spans="1:9" x14ac:dyDescent="0.25">
      <c r="A289" s="76">
        <v>2861</v>
      </c>
      <c r="B289" s="85">
        <v>540.88888888888891</v>
      </c>
      <c r="C289" s="86">
        <v>1.66</v>
      </c>
      <c r="D289" s="86">
        <v>1.5999999999999999</v>
      </c>
      <c r="E289" s="86">
        <v>1.6300000000000001</v>
      </c>
      <c r="F289" s="87">
        <v>1.17</v>
      </c>
      <c r="G289" s="87">
        <v>1.22</v>
      </c>
      <c r="H289" s="87">
        <v>1.18</v>
      </c>
      <c r="I289" s="72"/>
    </row>
    <row r="290" spans="1:9" x14ac:dyDescent="0.25">
      <c r="A290" s="76">
        <v>2871</v>
      </c>
      <c r="B290" s="85">
        <v>542.875</v>
      </c>
      <c r="C290" s="86">
        <v>1.66</v>
      </c>
      <c r="D290" s="86">
        <v>1.5899999999999999</v>
      </c>
      <c r="E290" s="86">
        <v>1.6300000000000001</v>
      </c>
      <c r="F290" s="87">
        <v>1.1599999999999999</v>
      </c>
      <c r="G290" s="87">
        <v>1.21</v>
      </c>
      <c r="H290" s="87">
        <v>1.17</v>
      </c>
      <c r="I290" s="72"/>
    </row>
    <row r="291" spans="1:9" x14ac:dyDescent="0.25">
      <c r="A291" s="76">
        <v>2881</v>
      </c>
      <c r="B291" s="85">
        <v>544.68055555555554</v>
      </c>
      <c r="C291" s="86">
        <v>1.65</v>
      </c>
      <c r="D291" s="86">
        <v>1.5899999999999999</v>
      </c>
      <c r="E291" s="86">
        <v>1.62</v>
      </c>
      <c r="F291" s="87">
        <v>1.1599999999999999</v>
      </c>
      <c r="G291" s="87">
        <v>1.21</v>
      </c>
      <c r="H291" s="87">
        <v>1.17</v>
      </c>
      <c r="I291" s="72"/>
    </row>
    <row r="292" spans="1:9" x14ac:dyDescent="0.25">
      <c r="A292" s="76">
        <v>2891</v>
      </c>
      <c r="B292" s="85">
        <v>546.48611111111109</v>
      </c>
      <c r="C292" s="86">
        <v>1.64</v>
      </c>
      <c r="D292" s="86">
        <v>1.5799999999999998</v>
      </c>
      <c r="E292" s="86">
        <v>1.61</v>
      </c>
      <c r="F292" s="87">
        <v>1.1499999999999999</v>
      </c>
      <c r="G292" s="87">
        <v>1.2</v>
      </c>
      <c r="H292" s="87">
        <v>1.17</v>
      </c>
      <c r="I292" s="72"/>
    </row>
    <row r="293" spans="1:9" x14ac:dyDescent="0.25">
      <c r="A293" s="76">
        <v>2901</v>
      </c>
      <c r="B293" s="85">
        <v>548.29166666666663</v>
      </c>
      <c r="C293" s="86">
        <v>1.63</v>
      </c>
      <c r="D293" s="86">
        <v>1.57</v>
      </c>
      <c r="E293" s="86">
        <v>1.61</v>
      </c>
      <c r="F293" s="87">
        <v>1.1499999999999999</v>
      </c>
      <c r="G293" s="87">
        <v>1.2</v>
      </c>
      <c r="H293" s="87">
        <v>1.1599999999999999</v>
      </c>
      <c r="I293" s="72"/>
    </row>
    <row r="294" spans="1:9" x14ac:dyDescent="0.25">
      <c r="A294" s="76">
        <v>2912</v>
      </c>
      <c r="B294" s="85">
        <v>550.09722222222217</v>
      </c>
      <c r="C294" s="86">
        <v>1.63</v>
      </c>
      <c r="D294" s="86">
        <v>1.56</v>
      </c>
      <c r="E294" s="86">
        <v>1.6</v>
      </c>
      <c r="F294" s="87">
        <v>1.1499999999999999</v>
      </c>
      <c r="G294" s="87">
        <v>1.19</v>
      </c>
      <c r="H294" s="87">
        <v>1.1599999999999999</v>
      </c>
      <c r="I294" s="72"/>
    </row>
    <row r="295" spans="1:9" x14ac:dyDescent="0.25">
      <c r="A295" s="76">
        <v>2922</v>
      </c>
      <c r="B295" s="85">
        <v>551.90277777777771</v>
      </c>
      <c r="C295" s="86">
        <v>1.6199999999999999</v>
      </c>
      <c r="D295" s="86">
        <v>1.56</v>
      </c>
      <c r="E295" s="86">
        <v>1.59</v>
      </c>
      <c r="F295" s="87">
        <v>1.1399999999999999</v>
      </c>
      <c r="G295" s="87">
        <v>1.19</v>
      </c>
      <c r="H295" s="87">
        <v>1.1499999999999999</v>
      </c>
      <c r="I295" s="72"/>
    </row>
    <row r="296" spans="1:9" x14ac:dyDescent="0.25">
      <c r="A296" s="76">
        <v>2932</v>
      </c>
      <c r="B296" s="85">
        <v>553.70833333333337</v>
      </c>
      <c r="C296" s="86">
        <v>1.6099999999999999</v>
      </c>
      <c r="D296" s="86">
        <v>1.55</v>
      </c>
      <c r="E296" s="86">
        <v>1.59</v>
      </c>
      <c r="F296" s="87">
        <v>1.1399999999999999</v>
      </c>
      <c r="G296" s="87">
        <v>1.19</v>
      </c>
      <c r="H296" s="87">
        <v>1.1499999999999999</v>
      </c>
      <c r="I296" s="72"/>
    </row>
    <row r="297" spans="1:9" x14ac:dyDescent="0.25">
      <c r="A297" s="76">
        <v>2942</v>
      </c>
      <c r="B297" s="85">
        <v>555.69444444444446</v>
      </c>
      <c r="C297" s="86">
        <v>1.6099999999999999</v>
      </c>
      <c r="D297" s="86">
        <v>1.54</v>
      </c>
      <c r="E297" s="86">
        <v>1.58</v>
      </c>
      <c r="F297" s="87">
        <v>1.1299999999999999</v>
      </c>
      <c r="G297" s="87">
        <v>1.18</v>
      </c>
      <c r="H297" s="87">
        <v>1.1499999999999999</v>
      </c>
      <c r="I297" s="72"/>
    </row>
    <row r="298" spans="1:9" x14ac:dyDescent="0.25">
      <c r="A298" s="76">
        <v>2952</v>
      </c>
      <c r="B298" s="85">
        <v>557.5</v>
      </c>
      <c r="C298" s="86">
        <v>1.5999999999999999</v>
      </c>
      <c r="D298" s="86">
        <v>1.54</v>
      </c>
      <c r="E298" s="86">
        <v>1.58</v>
      </c>
      <c r="F298" s="87">
        <v>1.1299999999999999</v>
      </c>
      <c r="G298" s="87">
        <v>1.18</v>
      </c>
      <c r="H298" s="87">
        <v>1.1400000000000001</v>
      </c>
      <c r="I298" s="72"/>
    </row>
    <row r="299" spans="1:9" x14ac:dyDescent="0.25">
      <c r="A299" s="76">
        <v>2962</v>
      </c>
      <c r="B299" s="85">
        <v>559.30555555555554</v>
      </c>
      <c r="C299" s="86">
        <v>1.5899999999999999</v>
      </c>
      <c r="D299" s="86">
        <v>1.53</v>
      </c>
      <c r="E299" s="86">
        <v>1.57</v>
      </c>
      <c r="F299" s="87">
        <v>1.1299999999999999</v>
      </c>
      <c r="G299" s="87">
        <v>1.18</v>
      </c>
      <c r="H299" s="87">
        <v>1.1400000000000001</v>
      </c>
      <c r="I299" s="72"/>
    </row>
    <row r="300" spans="1:9" x14ac:dyDescent="0.25">
      <c r="A300" s="76">
        <v>2973</v>
      </c>
      <c r="B300" s="85">
        <v>561.11111111111109</v>
      </c>
      <c r="C300" s="86">
        <v>1.5899999999999999</v>
      </c>
      <c r="D300" s="86">
        <v>1.52</v>
      </c>
      <c r="E300" s="86">
        <v>1.57</v>
      </c>
      <c r="F300" s="87">
        <v>1.1199999999999999</v>
      </c>
      <c r="G300" s="87">
        <v>1.17</v>
      </c>
      <c r="H300" s="87">
        <v>1.1400000000000001</v>
      </c>
      <c r="I300" s="72"/>
    </row>
    <row r="301" spans="1:9" x14ac:dyDescent="0.25">
      <c r="A301" s="76">
        <v>2983</v>
      </c>
      <c r="B301" s="85">
        <v>562.91666666666663</v>
      </c>
      <c r="C301" s="86">
        <v>1.5799999999999998</v>
      </c>
      <c r="D301" s="86">
        <v>1.52</v>
      </c>
      <c r="E301" s="86">
        <v>1.56</v>
      </c>
      <c r="F301" s="87">
        <v>1.1199999999999999</v>
      </c>
      <c r="G301" s="87">
        <v>1.17</v>
      </c>
      <c r="H301" s="87">
        <v>1.1300000000000001</v>
      </c>
      <c r="I301" s="72"/>
    </row>
    <row r="302" spans="1:9" x14ac:dyDescent="0.25">
      <c r="A302" s="76">
        <v>2993</v>
      </c>
      <c r="B302" s="85">
        <v>564.72222222222217</v>
      </c>
      <c r="C302" s="86">
        <v>1.57</v>
      </c>
      <c r="D302" s="86">
        <v>1.51</v>
      </c>
      <c r="E302" s="86">
        <v>1.55</v>
      </c>
      <c r="F302" s="87">
        <v>1.1199999999999999</v>
      </c>
      <c r="G302" s="87">
        <v>1.17</v>
      </c>
      <c r="H302" s="87">
        <v>1.1300000000000001</v>
      </c>
      <c r="I302" s="72"/>
    </row>
    <row r="303" spans="1:9" x14ac:dyDescent="0.25">
      <c r="A303" s="76">
        <v>3003</v>
      </c>
      <c r="B303" s="85">
        <v>566.52777777777771</v>
      </c>
      <c r="C303" s="86">
        <v>1.57</v>
      </c>
      <c r="D303" s="86">
        <v>1.5</v>
      </c>
      <c r="E303" s="86">
        <v>1.55</v>
      </c>
      <c r="F303" s="87">
        <v>1.1099999999999999</v>
      </c>
      <c r="G303" s="87">
        <v>1.17</v>
      </c>
      <c r="H303" s="87">
        <v>1.1300000000000001</v>
      </c>
      <c r="I303" s="72"/>
    </row>
    <row r="304" spans="1:9" x14ac:dyDescent="0.25">
      <c r="A304" s="76">
        <v>3013</v>
      </c>
      <c r="B304" s="85">
        <v>568.51388888888891</v>
      </c>
      <c r="C304" s="86">
        <v>1.56</v>
      </c>
      <c r="D304" s="86">
        <v>1.5</v>
      </c>
      <c r="E304" s="86">
        <v>1.54</v>
      </c>
      <c r="F304" s="87">
        <v>1.1099999999999999</v>
      </c>
      <c r="G304" s="87">
        <v>1.1599999999999999</v>
      </c>
      <c r="H304" s="87">
        <v>1.1200000000000001</v>
      </c>
      <c r="I304" s="72"/>
    </row>
    <row r="305" spans="1:9" x14ac:dyDescent="0.25">
      <c r="A305" s="76">
        <v>3023</v>
      </c>
      <c r="B305" s="85">
        <v>570.31944444444446</v>
      </c>
      <c r="C305" s="86">
        <v>1.55</v>
      </c>
      <c r="D305" s="86">
        <v>1.49</v>
      </c>
      <c r="E305" s="86">
        <v>1.54</v>
      </c>
      <c r="F305" s="87">
        <v>1.1099999999999999</v>
      </c>
      <c r="G305" s="87">
        <v>1.1599999999999999</v>
      </c>
      <c r="H305" s="87">
        <v>1.1200000000000001</v>
      </c>
      <c r="I305" s="72"/>
    </row>
    <row r="306" spans="1:9" x14ac:dyDescent="0.25">
      <c r="A306" s="76">
        <v>3033</v>
      </c>
      <c r="B306" s="85">
        <v>572.125</v>
      </c>
      <c r="C306" s="86">
        <v>1.55</v>
      </c>
      <c r="D306" s="86">
        <v>1.48</v>
      </c>
      <c r="E306" s="86">
        <v>1.53</v>
      </c>
      <c r="F306" s="87">
        <v>1.0999999999999999</v>
      </c>
      <c r="G306" s="87">
        <v>1.1599999999999999</v>
      </c>
      <c r="H306" s="87">
        <v>1.1200000000000001</v>
      </c>
      <c r="I306" s="72"/>
    </row>
    <row r="307" spans="1:9" x14ac:dyDescent="0.25">
      <c r="A307" s="76">
        <v>3043</v>
      </c>
      <c r="B307" s="85">
        <v>573.93055555555554</v>
      </c>
      <c r="C307" s="86">
        <v>1.54</v>
      </c>
      <c r="D307" s="86">
        <v>1.48</v>
      </c>
      <c r="E307" s="86">
        <v>1.53</v>
      </c>
      <c r="F307" s="87">
        <v>1.0999999999999999</v>
      </c>
      <c r="G307" s="87">
        <v>1.1499999999999999</v>
      </c>
      <c r="H307" s="87">
        <v>1.1100000000000001</v>
      </c>
      <c r="I307" s="72"/>
    </row>
    <row r="308" spans="1:9" x14ac:dyDescent="0.25">
      <c r="A308" s="76">
        <v>3054</v>
      </c>
      <c r="B308" s="85">
        <v>575.73611111111109</v>
      </c>
      <c r="C308" s="86">
        <v>1.54</v>
      </c>
      <c r="D308" s="86">
        <v>1.47</v>
      </c>
      <c r="E308" s="86">
        <v>1.52</v>
      </c>
      <c r="F308" s="87">
        <v>1.0999999999999999</v>
      </c>
      <c r="G308" s="87">
        <v>1.1499999999999999</v>
      </c>
      <c r="H308" s="87">
        <v>1.1100000000000001</v>
      </c>
      <c r="I308" s="72"/>
    </row>
    <row r="309" spans="1:9" x14ac:dyDescent="0.25">
      <c r="A309" s="76">
        <v>3064</v>
      </c>
      <c r="B309" s="85">
        <v>577.54166666666663</v>
      </c>
      <c r="C309" s="86">
        <v>1.53</v>
      </c>
      <c r="D309" s="86">
        <v>1.46</v>
      </c>
      <c r="E309" s="86">
        <v>1.52</v>
      </c>
      <c r="F309" s="87">
        <v>1.0899999999999999</v>
      </c>
      <c r="G309" s="87">
        <v>1.1499999999999999</v>
      </c>
      <c r="H309" s="87">
        <v>1.1100000000000001</v>
      </c>
      <c r="I309" s="72"/>
    </row>
    <row r="310" spans="1:9" x14ac:dyDescent="0.25">
      <c r="A310" s="76">
        <v>3074</v>
      </c>
      <c r="B310" s="85">
        <v>579.34722222222217</v>
      </c>
      <c r="C310" s="86">
        <v>1.52</v>
      </c>
      <c r="D310" s="86">
        <v>1.46</v>
      </c>
      <c r="E310" s="86">
        <v>1.51</v>
      </c>
      <c r="F310" s="87">
        <v>1.0899999999999999</v>
      </c>
      <c r="G310" s="87">
        <v>1.1400000000000001</v>
      </c>
      <c r="H310" s="87">
        <v>1.1000000000000001</v>
      </c>
      <c r="I310" s="72"/>
    </row>
    <row r="311" spans="1:9" x14ac:dyDescent="0.25">
      <c r="A311" s="76">
        <v>3084</v>
      </c>
      <c r="B311" s="85">
        <v>581.33333333333337</v>
      </c>
      <c r="C311" s="86">
        <v>1.52</v>
      </c>
      <c r="D311" s="86">
        <v>1.45</v>
      </c>
      <c r="E311" s="86">
        <v>1.51</v>
      </c>
      <c r="F311" s="87">
        <v>1.0899999999999999</v>
      </c>
      <c r="G311" s="87">
        <v>1.1400000000000001</v>
      </c>
      <c r="H311" s="87">
        <v>1.1000000000000001</v>
      </c>
      <c r="I311" s="72"/>
    </row>
    <row r="312" spans="1:9" x14ac:dyDescent="0.25">
      <c r="A312" s="76">
        <v>3094</v>
      </c>
      <c r="B312" s="85">
        <v>583.13888888888891</v>
      </c>
      <c r="C312" s="86">
        <v>1.51</v>
      </c>
      <c r="D312" s="86">
        <v>1.44</v>
      </c>
      <c r="E312" s="86">
        <v>1.5</v>
      </c>
      <c r="F312" s="87">
        <v>1.08</v>
      </c>
      <c r="G312" s="87">
        <v>1.1400000000000001</v>
      </c>
      <c r="H312" s="87">
        <v>1.1000000000000001</v>
      </c>
      <c r="I312" s="72"/>
    </row>
    <row r="313" spans="1:9" x14ac:dyDescent="0.25">
      <c r="A313" s="76">
        <v>3104</v>
      </c>
      <c r="B313" s="85">
        <v>584.94444444444446</v>
      </c>
      <c r="C313" s="86">
        <v>1.51</v>
      </c>
      <c r="D313" s="86">
        <v>1.44</v>
      </c>
      <c r="E313" s="86">
        <v>1.5</v>
      </c>
      <c r="F313" s="87">
        <v>1.08</v>
      </c>
      <c r="G313" s="87">
        <v>1.1300000000000001</v>
      </c>
      <c r="H313" s="87">
        <v>1.0900000000000001</v>
      </c>
      <c r="I313" s="72"/>
    </row>
    <row r="314" spans="1:9" x14ac:dyDescent="0.25">
      <c r="A314" s="76">
        <v>3114</v>
      </c>
      <c r="B314" s="85">
        <v>586.75</v>
      </c>
      <c r="C314" s="86">
        <v>1.5</v>
      </c>
      <c r="D314" s="86">
        <v>1.43</v>
      </c>
      <c r="E314" s="86">
        <v>1.49</v>
      </c>
      <c r="F314" s="87">
        <v>1.08</v>
      </c>
      <c r="G314" s="87">
        <v>1.1300000000000001</v>
      </c>
      <c r="H314" s="87">
        <v>1.0900000000000001</v>
      </c>
      <c r="I314" s="72"/>
    </row>
    <row r="315" spans="1:9" x14ac:dyDescent="0.25">
      <c r="A315" s="76">
        <v>3125</v>
      </c>
      <c r="B315" s="85">
        <v>588.55555555555554</v>
      </c>
      <c r="C315" s="86">
        <v>1.5</v>
      </c>
      <c r="D315" s="86">
        <v>1.43</v>
      </c>
      <c r="E315" s="86">
        <v>1.49</v>
      </c>
      <c r="F315" s="87">
        <v>1.07</v>
      </c>
      <c r="G315" s="87">
        <v>1.1300000000000001</v>
      </c>
      <c r="H315" s="87">
        <v>1.0900000000000001</v>
      </c>
      <c r="I315" s="72"/>
    </row>
    <row r="316" spans="1:9" x14ac:dyDescent="0.25">
      <c r="A316" s="76">
        <v>3135</v>
      </c>
      <c r="B316" s="85">
        <v>590.36111111111109</v>
      </c>
      <c r="C316" s="86">
        <v>1.49</v>
      </c>
      <c r="D316" s="86">
        <v>1.42</v>
      </c>
      <c r="E316" s="86">
        <v>1.49</v>
      </c>
      <c r="F316" s="87">
        <v>1.07</v>
      </c>
      <c r="G316" s="87">
        <v>1.1200000000000001</v>
      </c>
      <c r="H316" s="87">
        <v>1.08</v>
      </c>
      <c r="I316" s="72"/>
    </row>
    <row r="317" spans="1:9" x14ac:dyDescent="0.25">
      <c r="A317" s="76">
        <v>3145</v>
      </c>
      <c r="B317" s="85">
        <v>592.34722222222217</v>
      </c>
      <c r="C317" s="86">
        <v>1.49</v>
      </c>
      <c r="D317" s="86">
        <v>1.42</v>
      </c>
      <c r="E317" s="86">
        <v>1.48</v>
      </c>
      <c r="F317" s="87">
        <v>1.06</v>
      </c>
      <c r="G317" s="87">
        <v>1.1200000000000001</v>
      </c>
      <c r="H317" s="87">
        <v>1.08</v>
      </c>
      <c r="I317" s="72"/>
    </row>
    <row r="318" spans="1:9" x14ac:dyDescent="0.25">
      <c r="A318" s="76">
        <v>3155</v>
      </c>
      <c r="B318" s="85">
        <v>594.15277777777771</v>
      </c>
      <c r="C318" s="86">
        <v>1.48</v>
      </c>
      <c r="D318" s="86">
        <v>1.41</v>
      </c>
      <c r="E318" s="86">
        <v>1.48</v>
      </c>
      <c r="F318" s="87">
        <v>1.06</v>
      </c>
      <c r="G318" s="87">
        <v>1.1100000000000001</v>
      </c>
      <c r="H318" s="87">
        <v>1.08</v>
      </c>
      <c r="I318" s="72"/>
    </row>
    <row r="319" spans="1:9" x14ac:dyDescent="0.25">
      <c r="A319" s="76">
        <v>3165</v>
      </c>
      <c r="B319" s="85">
        <v>595.95833333333337</v>
      </c>
      <c r="C319" s="86">
        <v>1.48</v>
      </c>
      <c r="D319" s="86">
        <v>1.41</v>
      </c>
      <c r="E319" s="86">
        <v>1.47</v>
      </c>
      <c r="F319" s="87">
        <v>1.06</v>
      </c>
      <c r="G319" s="87">
        <v>1.1100000000000001</v>
      </c>
      <c r="H319" s="87">
        <v>1.07</v>
      </c>
      <c r="I319" s="72"/>
    </row>
    <row r="320" spans="1:9" x14ac:dyDescent="0.25">
      <c r="A320" s="76">
        <v>3175</v>
      </c>
      <c r="B320" s="85">
        <v>597.76388888888891</v>
      </c>
      <c r="C320" s="86">
        <v>1.47</v>
      </c>
      <c r="D320" s="86">
        <v>1.4</v>
      </c>
      <c r="E320" s="86">
        <v>1.47</v>
      </c>
      <c r="F320" s="87">
        <v>1.06</v>
      </c>
      <c r="G320" s="87">
        <v>1.1100000000000001</v>
      </c>
      <c r="H320" s="87">
        <v>1.07</v>
      </c>
      <c r="I320" s="72"/>
    </row>
    <row r="321" spans="1:9" x14ac:dyDescent="0.25">
      <c r="A321" s="76">
        <v>3185</v>
      </c>
      <c r="B321" s="85">
        <v>599.56944444444446</v>
      </c>
      <c r="C321" s="86">
        <v>1.47</v>
      </c>
      <c r="D321" s="86">
        <v>1.4</v>
      </c>
      <c r="E321" s="86">
        <v>1.46</v>
      </c>
      <c r="F321" s="87">
        <v>1.05</v>
      </c>
      <c r="G321" s="87">
        <v>1.1000000000000001</v>
      </c>
      <c r="H321" s="87">
        <v>1.06</v>
      </c>
      <c r="I321" s="72"/>
    </row>
    <row r="322" spans="1:9" x14ac:dyDescent="0.25">
      <c r="A322" s="76">
        <v>3196</v>
      </c>
      <c r="B322" s="85">
        <v>601.375</v>
      </c>
      <c r="C322" s="86">
        <v>1.46</v>
      </c>
      <c r="D322" s="86">
        <v>1.39</v>
      </c>
      <c r="E322" s="86">
        <v>1.46</v>
      </c>
      <c r="F322" s="87">
        <v>1.05</v>
      </c>
      <c r="G322" s="87">
        <v>1.1000000000000001</v>
      </c>
      <c r="H322" s="87">
        <v>1.06</v>
      </c>
      <c r="I322" s="72"/>
    </row>
    <row r="323" spans="1:9" x14ac:dyDescent="0.25">
      <c r="A323" s="76">
        <v>3206</v>
      </c>
      <c r="B323" s="85">
        <v>603.18055555555554</v>
      </c>
      <c r="C323" s="86">
        <v>1.46</v>
      </c>
      <c r="D323" s="86">
        <v>1.39</v>
      </c>
      <c r="E323" s="86">
        <v>1.46</v>
      </c>
      <c r="F323" s="87">
        <v>1.04</v>
      </c>
      <c r="G323" s="87">
        <v>1.1000000000000001</v>
      </c>
      <c r="H323" s="87">
        <v>1.06</v>
      </c>
      <c r="I323" s="72"/>
    </row>
    <row r="324" spans="1:9" x14ac:dyDescent="0.25">
      <c r="A324" s="76">
        <v>3216</v>
      </c>
      <c r="B324" s="85">
        <v>605.16666666666663</v>
      </c>
      <c r="C324" s="86">
        <v>1.45</v>
      </c>
      <c r="D324" s="86">
        <v>1.38</v>
      </c>
      <c r="E324" s="86">
        <v>1.45</v>
      </c>
      <c r="F324" s="87">
        <v>1.04</v>
      </c>
      <c r="G324" s="87">
        <v>1.1000000000000001</v>
      </c>
      <c r="H324" s="87">
        <v>1.05</v>
      </c>
      <c r="I324" s="72"/>
    </row>
    <row r="325" spans="1:9" x14ac:dyDescent="0.25">
      <c r="A325" s="76">
        <v>3226</v>
      </c>
      <c r="B325" s="85">
        <v>606.97222222222217</v>
      </c>
      <c r="C325" s="86">
        <v>1.45</v>
      </c>
      <c r="D325" s="86">
        <v>1.38</v>
      </c>
      <c r="E325" s="86">
        <v>1.45</v>
      </c>
      <c r="F325" s="87">
        <v>1.04</v>
      </c>
      <c r="G325" s="87">
        <v>1.0900000000000001</v>
      </c>
      <c r="H325" s="87">
        <v>1.05</v>
      </c>
      <c r="I325" s="72"/>
    </row>
    <row r="326" spans="1:9" x14ac:dyDescent="0.25">
      <c r="A326" s="76">
        <v>3236</v>
      </c>
      <c r="B326" s="85">
        <v>608.77777777777771</v>
      </c>
      <c r="C326" s="86">
        <v>1.44</v>
      </c>
      <c r="D326" s="86">
        <v>1.3699999999999999</v>
      </c>
      <c r="E326" s="86">
        <v>1.44</v>
      </c>
      <c r="F326" s="87">
        <v>1.03</v>
      </c>
      <c r="G326" s="87">
        <v>1.0900000000000001</v>
      </c>
      <c r="H326" s="87">
        <v>1.05</v>
      </c>
      <c r="I326" s="72"/>
    </row>
    <row r="327" spans="1:9" x14ac:dyDescent="0.25">
      <c r="A327" s="76">
        <v>3246</v>
      </c>
      <c r="B327" s="85">
        <v>610.58333333333337</v>
      </c>
      <c r="C327" s="86">
        <v>1.44</v>
      </c>
      <c r="D327" s="86">
        <v>1.3599999999999999</v>
      </c>
      <c r="E327" s="86">
        <v>1.44</v>
      </c>
      <c r="F327" s="87">
        <v>1.03</v>
      </c>
      <c r="G327" s="87">
        <v>1.08</v>
      </c>
      <c r="H327" s="87">
        <v>1.04</v>
      </c>
      <c r="I327" s="72"/>
    </row>
    <row r="328" spans="1:9" x14ac:dyDescent="0.25">
      <c r="A328" s="76">
        <v>3256</v>
      </c>
      <c r="B328" s="85">
        <v>612.38888888888891</v>
      </c>
      <c r="C328" s="86">
        <v>1.43</v>
      </c>
      <c r="D328" s="86">
        <v>1.3599999999999999</v>
      </c>
      <c r="E328" s="86">
        <v>1.44</v>
      </c>
      <c r="F328" s="87">
        <v>1.03</v>
      </c>
      <c r="G328" s="87">
        <v>1.08</v>
      </c>
      <c r="H328" s="87">
        <v>1.04</v>
      </c>
      <c r="I328" s="72"/>
    </row>
    <row r="329" spans="1:9" x14ac:dyDescent="0.25">
      <c r="A329" s="76">
        <v>3267</v>
      </c>
      <c r="B329" s="85">
        <v>614.19444444444446</v>
      </c>
      <c r="C329" s="86">
        <v>1.43</v>
      </c>
      <c r="D329" s="86">
        <v>1.3599999999999999</v>
      </c>
      <c r="E329" s="86">
        <v>1.43</v>
      </c>
      <c r="F329" s="87">
        <v>1.02</v>
      </c>
      <c r="G329" s="87">
        <v>1.08</v>
      </c>
      <c r="H329" s="87">
        <v>1.04</v>
      </c>
      <c r="I329" s="72"/>
    </row>
    <row r="330" spans="1:9" x14ac:dyDescent="0.25">
      <c r="A330" s="76">
        <v>3277</v>
      </c>
      <c r="B330" s="85">
        <v>616</v>
      </c>
      <c r="C330" s="86">
        <v>1.42</v>
      </c>
      <c r="D330" s="86">
        <v>1.3499999999999999</v>
      </c>
      <c r="E330" s="86">
        <v>1.43</v>
      </c>
      <c r="F330" s="87">
        <v>1.02</v>
      </c>
      <c r="G330" s="87">
        <v>1.08</v>
      </c>
      <c r="H330" s="87">
        <v>1.03</v>
      </c>
      <c r="I330" s="72"/>
    </row>
    <row r="331" spans="1:9" x14ac:dyDescent="0.25">
      <c r="A331" s="76">
        <v>3287</v>
      </c>
      <c r="B331" s="85">
        <v>617.98611111111109</v>
      </c>
      <c r="C331" s="86">
        <v>1.42</v>
      </c>
      <c r="D331" s="86">
        <v>1.3499999999999999</v>
      </c>
      <c r="E331" s="86">
        <v>1.42</v>
      </c>
      <c r="F331" s="87">
        <v>1.02</v>
      </c>
      <c r="G331" s="87">
        <v>1.07</v>
      </c>
      <c r="H331" s="87">
        <v>1.03</v>
      </c>
      <c r="I331" s="72"/>
    </row>
    <row r="332" spans="1:9" x14ac:dyDescent="0.25">
      <c r="A332" s="76">
        <v>3297</v>
      </c>
      <c r="B332" s="85">
        <v>619.79166666666663</v>
      </c>
      <c r="C332" s="86">
        <v>1.41</v>
      </c>
      <c r="D332" s="86">
        <v>1.3399999999999999</v>
      </c>
      <c r="E332" s="86">
        <v>1.42</v>
      </c>
      <c r="F332" s="87">
        <v>1.01</v>
      </c>
      <c r="G332" s="87">
        <v>1.07</v>
      </c>
      <c r="H332" s="87">
        <v>1.03</v>
      </c>
      <c r="I332" s="72"/>
    </row>
    <row r="333" spans="1:9" x14ac:dyDescent="0.25">
      <c r="A333" s="76">
        <v>3307</v>
      </c>
      <c r="B333" s="85">
        <v>621.59722222222217</v>
      </c>
      <c r="C333" s="86">
        <v>1.41</v>
      </c>
      <c r="D333" s="86">
        <v>1.3399999999999999</v>
      </c>
      <c r="E333" s="86">
        <v>1.41</v>
      </c>
      <c r="F333" s="87">
        <v>1.01</v>
      </c>
      <c r="G333" s="87">
        <v>1.07</v>
      </c>
      <c r="H333" s="87">
        <v>1.02</v>
      </c>
      <c r="I333" s="72"/>
    </row>
    <row r="334" spans="1:9" x14ac:dyDescent="0.25">
      <c r="A334" s="76">
        <v>3317</v>
      </c>
      <c r="B334" s="85">
        <v>623.40277777777771</v>
      </c>
      <c r="C334" s="86">
        <v>1.4</v>
      </c>
      <c r="D334" s="86">
        <v>1.3299999999999998</v>
      </c>
      <c r="E334" s="86">
        <v>1.41</v>
      </c>
      <c r="F334" s="87">
        <v>1.01</v>
      </c>
      <c r="G334" s="87">
        <v>1.06</v>
      </c>
      <c r="H334" s="87">
        <v>1.02</v>
      </c>
      <c r="I334" s="72"/>
    </row>
    <row r="335" spans="1:9" x14ac:dyDescent="0.25">
      <c r="A335" s="76">
        <v>3328</v>
      </c>
      <c r="B335" s="85">
        <v>625.20833333333337</v>
      </c>
      <c r="C335" s="86">
        <v>1.4</v>
      </c>
      <c r="D335" s="86">
        <v>1.3299999999999998</v>
      </c>
      <c r="E335" s="86">
        <v>1.41</v>
      </c>
      <c r="F335" s="87">
        <v>1</v>
      </c>
      <c r="G335" s="87">
        <v>1.06</v>
      </c>
      <c r="H335" s="87">
        <v>1.02</v>
      </c>
      <c r="I335" s="72"/>
    </row>
    <row r="336" spans="1:9" x14ac:dyDescent="0.25">
      <c r="A336" s="76">
        <v>3338</v>
      </c>
      <c r="B336" s="85">
        <v>627.01388888888891</v>
      </c>
      <c r="C336" s="86">
        <v>1.4</v>
      </c>
      <c r="D336" s="86">
        <v>1.32</v>
      </c>
      <c r="E336" s="86">
        <v>1.4</v>
      </c>
      <c r="F336" s="87">
        <v>1</v>
      </c>
      <c r="G336" s="87">
        <v>1.06</v>
      </c>
      <c r="H336" s="87">
        <v>1.01</v>
      </c>
      <c r="I336" s="72"/>
    </row>
    <row r="337" spans="1:9" x14ac:dyDescent="0.25">
      <c r="A337" s="76">
        <v>3348</v>
      </c>
      <c r="B337" s="85">
        <v>628.81944444444446</v>
      </c>
      <c r="C337" s="86">
        <v>1.39</v>
      </c>
      <c r="D337" s="86">
        <v>1.32</v>
      </c>
      <c r="E337" s="86">
        <v>1.4</v>
      </c>
      <c r="F337" s="87">
        <v>1</v>
      </c>
      <c r="G337" s="87">
        <v>1.05</v>
      </c>
      <c r="H337" s="87">
        <v>1.01</v>
      </c>
      <c r="I337" s="72"/>
    </row>
    <row r="338" spans="1:9" x14ac:dyDescent="0.25">
      <c r="A338" s="76">
        <v>3358</v>
      </c>
      <c r="B338" s="85">
        <v>630.80555555555554</v>
      </c>
      <c r="C338" s="86">
        <v>1.39</v>
      </c>
      <c r="D338" s="86">
        <v>1.31</v>
      </c>
      <c r="E338" s="86">
        <v>1.3900000000000001</v>
      </c>
      <c r="F338" s="87">
        <v>0.99</v>
      </c>
      <c r="G338" s="87">
        <v>1.05</v>
      </c>
      <c r="H338" s="87">
        <v>1.01</v>
      </c>
      <c r="I338" s="72"/>
    </row>
    <row r="339" spans="1:9" x14ac:dyDescent="0.25">
      <c r="A339" s="76">
        <v>3368</v>
      </c>
      <c r="B339" s="85">
        <v>632.61111111111109</v>
      </c>
      <c r="C339" s="86">
        <v>1.38</v>
      </c>
      <c r="D339" s="86">
        <v>1.31</v>
      </c>
      <c r="E339" s="86">
        <v>1.3900000000000001</v>
      </c>
      <c r="F339" s="87">
        <v>0.99</v>
      </c>
      <c r="G339" s="87">
        <v>1.05</v>
      </c>
      <c r="H339" s="87">
        <v>1.01</v>
      </c>
      <c r="I339" s="72"/>
    </row>
    <row r="340" spans="1:9" x14ac:dyDescent="0.25">
      <c r="A340" s="76">
        <v>3378</v>
      </c>
      <c r="B340" s="85">
        <v>634.41666666666663</v>
      </c>
      <c r="C340" s="86">
        <v>1.38</v>
      </c>
      <c r="D340" s="86">
        <v>1.3</v>
      </c>
      <c r="E340" s="86">
        <v>1.3900000000000001</v>
      </c>
      <c r="F340" s="87">
        <v>0.99</v>
      </c>
      <c r="G340" s="87">
        <v>1.04</v>
      </c>
      <c r="H340" s="87">
        <v>1</v>
      </c>
      <c r="I340" s="72"/>
    </row>
    <row r="341" spans="1:9" x14ac:dyDescent="0.25">
      <c r="A341" s="76">
        <v>3389</v>
      </c>
      <c r="B341" s="85">
        <v>636.22222222222217</v>
      </c>
      <c r="C341" s="86">
        <v>1.3699999999999999</v>
      </c>
      <c r="D341" s="86">
        <v>1.3</v>
      </c>
      <c r="E341" s="86">
        <v>1.3800000000000001</v>
      </c>
      <c r="F341" s="87">
        <v>0.99</v>
      </c>
      <c r="G341" s="87">
        <v>1.04</v>
      </c>
      <c r="H341" s="87">
        <v>1</v>
      </c>
      <c r="I341" s="72"/>
    </row>
    <row r="342" spans="1:9" x14ac:dyDescent="0.25">
      <c r="A342" s="76">
        <v>3399</v>
      </c>
      <c r="B342" s="85">
        <v>638.02777777777771</v>
      </c>
      <c r="C342" s="86">
        <v>1.3699999999999999</v>
      </c>
      <c r="D342" s="86">
        <v>1.29</v>
      </c>
      <c r="E342" s="86">
        <v>1.3800000000000001</v>
      </c>
      <c r="F342" s="87">
        <v>0.98</v>
      </c>
      <c r="G342" s="87">
        <v>1.04</v>
      </c>
      <c r="H342" s="87">
        <v>1</v>
      </c>
      <c r="I342" s="72"/>
    </row>
    <row r="343" spans="1:9" x14ac:dyDescent="0.25">
      <c r="A343" s="76">
        <v>3409</v>
      </c>
      <c r="B343" s="85">
        <v>639.83333333333337</v>
      </c>
      <c r="C343" s="86">
        <v>1.3599999999999999</v>
      </c>
      <c r="D343" s="86">
        <v>1.29</v>
      </c>
      <c r="E343" s="86">
        <v>1.3800000000000001</v>
      </c>
      <c r="F343" s="87">
        <v>0.98</v>
      </c>
      <c r="G343" s="87">
        <v>1.04</v>
      </c>
      <c r="H343" s="87">
        <v>0.99</v>
      </c>
      <c r="I343" s="72"/>
    </row>
    <row r="344" spans="1:9" x14ac:dyDescent="0.25">
      <c r="A344" s="76">
        <v>3419</v>
      </c>
      <c r="B344" s="85">
        <v>641.63888888888891</v>
      </c>
      <c r="C344" s="86">
        <v>1.3599999999999999</v>
      </c>
      <c r="D344" s="86">
        <v>1.29</v>
      </c>
      <c r="E344" s="86">
        <v>1.37</v>
      </c>
      <c r="F344" s="87">
        <v>0.98</v>
      </c>
      <c r="G344" s="87">
        <v>1.03</v>
      </c>
      <c r="H344" s="87">
        <v>0.99</v>
      </c>
      <c r="I344" s="72"/>
    </row>
    <row r="345" spans="1:9" x14ac:dyDescent="0.25">
      <c r="A345" s="76">
        <v>3429</v>
      </c>
      <c r="B345" s="85">
        <v>643.625</v>
      </c>
      <c r="C345" s="86">
        <v>1.3599999999999999</v>
      </c>
      <c r="D345" s="86">
        <v>1.28</v>
      </c>
      <c r="E345" s="86">
        <v>1.37</v>
      </c>
      <c r="F345" s="87">
        <v>0.97</v>
      </c>
      <c r="G345" s="87">
        <v>1.03</v>
      </c>
      <c r="H345" s="87">
        <v>0.99</v>
      </c>
      <c r="I345" s="72"/>
    </row>
    <row r="346" spans="1:9" x14ac:dyDescent="0.25">
      <c r="A346" s="76">
        <v>3439</v>
      </c>
      <c r="B346" s="85">
        <v>645.43055555555554</v>
      </c>
      <c r="C346" s="86">
        <v>1.3499999999999999</v>
      </c>
      <c r="D346" s="86">
        <v>1.28</v>
      </c>
      <c r="E346" s="86">
        <v>1.37</v>
      </c>
      <c r="F346" s="87">
        <v>0.97</v>
      </c>
      <c r="G346" s="87">
        <v>1.03</v>
      </c>
      <c r="H346" s="87">
        <v>0.99</v>
      </c>
      <c r="I346" s="72"/>
    </row>
    <row r="347" spans="1:9" x14ac:dyDescent="0.25">
      <c r="A347" s="76">
        <v>3449</v>
      </c>
      <c r="B347" s="85">
        <v>647.23611111111109</v>
      </c>
      <c r="C347" s="86">
        <v>1.3499999999999999</v>
      </c>
      <c r="D347" s="86">
        <v>1.27</v>
      </c>
      <c r="E347" s="86">
        <v>1.36</v>
      </c>
      <c r="F347" s="87">
        <v>0.97</v>
      </c>
      <c r="G347" s="87">
        <v>1.02</v>
      </c>
      <c r="H347" s="87">
        <v>0.98</v>
      </c>
      <c r="I347" s="72"/>
    </row>
    <row r="348" spans="1:9" x14ac:dyDescent="0.25">
      <c r="A348" s="76">
        <v>3460</v>
      </c>
      <c r="B348" s="85">
        <v>649.04166666666663</v>
      </c>
      <c r="C348" s="86">
        <v>1.3399999999999999</v>
      </c>
      <c r="D348" s="86">
        <v>1.27</v>
      </c>
      <c r="E348" s="86">
        <v>1.36</v>
      </c>
      <c r="F348" s="87">
        <v>0.96</v>
      </c>
      <c r="G348" s="87">
        <v>1.02</v>
      </c>
      <c r="H348" s="87">
        <v>0.98</v>
      </c>
      <c r="I348" s="72"/>
    </row>
    <row r="349" spans="1:9" x14ac:dyDescent="0.25">
      <c r="A349" s="76">
        <v>3470</v>
      </c>
      <c r="B349" s="85">
        <v>650.84722222222217</v>
      </c>
      <c r="C349" s="86">
        <v>1.3399999999999999</v>
      </c>
      <c r="D349" s="86">
        <v>1.26</v>
      </c>
      <c r="E349" s="86">
        <v>1.36</v>
      </c>
      <c r="F349" s="87">
        <v>0.96</v>
      </c>
      <c r="G349" s="87">
        <v>1.02</v>
      </c>
      <c r="H349" s="87">
        <v>0.98</v>
      </c>
      <c r="I349" s="72"/>
    </row>
    <row r="350" spans="1:9" x14ac:dyDescent="0.25">
      <c r="A350" s="76">
        <v>3480</v>
      </c>
      <c r="B350" s="85">
        <v>652.65277777777771</v>
      </c>
      <c r="C350" s="86">
        <v>1.3399999999999999</v>
      </c>
      <c r="D350" s="86">
        <v>1.26</v>
      </c>
      <c r="E350" s="86">
        <v>1.35</v>
      </c>
      <c r="F350" s="87">
        <v>0.96</v>
      </c>
      <c r="G350" s="87">
        <v>1.02</v>
      </c>
      <c r="H350" s="87">
        <v>0.98</v>
      </c>
      <c r="I350" s="72"/>
    </row>
    <row r="351" spans="1:9" x14ac:dyDescent="0.25">
      <c r="A351" s="76">
        <v>3490</v>
      </c>
      <c r="B351" s="85">
        <v>654.45833333333337</v>
      </c>
      <c r="C351" s="86">
        <v>1.3299999999999998</v>
      </c>
      <c r="D351" s="86">
        <v>1.26</v>
      </c>
      <c r="E351" s="86">
        <v>1.35</v>
      </c>
      <c r="F351" s="87">
        <v>0.96</v>
      </c>
      <c r="G351" s="87">
        <v>1.01</v>
      </c>
      <c r="H351" s="87">
        <v>0.97</v>
      </c>
      <c r="I351" s="72"/>
    </row>
    <row r="352" spans="1:9" x14ac:dyDescent="0.25">
      <c r="A352" s="76">
        <v>3500</v>
      </c>
      <c r="B352" s="85">
        <v>656.44444444444446</v>
      </c>
      <c r="C352" s="86">
        <v>1.3299999999999998</v>
      </c>
      <c r="D352" s="86">
        <v>1.25</v>
      </c>
      <c r="E352" s="86">
        <v>1.35</v>
      </c>
      <c r="F352" s="87">
        <v>0.95</v>
      </c>
      <c r="G352" s="87">
        <v>1.01</v>
      </c>
      <c r="H352" s="87">
        <v>0.97</v>
      </c>
      <c r="I352" s="72"/>
    </row>
    <row r="353" spans="1:9" x14ac:dyDescent="0.25">
      <c r="A353" s="76">
        <v>3510</v>
      </c>
      <c r="B353" s="85">
        <v>658.25</v>
      </c>
      <c r="C353" s="86">
        <v>1.32</v>
      </c>
      <c r="D353" s="86">
        <v>1.25</v>
      </c>
      <c r="E353" s="86">
        <v>1.34</v>
      </c>
      <c r="F353" s="87">
        <v>0.95</v>
      </c>
      <c r="G353" s="87">
        <v>1.01</v>
      </c>
      <c r="H353" s="87">
        <v>0.97</v>
      </c>
      <c r="I353" s="72"/>
    </row>
    <row r="354" spans="1:9" x14ac:dyDescent="0.25">
      <c r="A354" s="76">
        <v>3521</v>
      </c>
      <c r="B354" s="85">
        <v>660.05555555555554</v>
      </c>
      <c r="C354" s="86">
        <v>1.32</v>
      </c>
      <c r="D354" s="86">
        <v>1.24</v>
      </c>
      <c r="E354" s="86">
        <v>1.34</v>
      </c>
      <c r="F354" s="87">
        <v>0.95</v>
      </c>
      <c r="G354" s="87">
        <v>1</v>
      </c>
      <c r="H354" s="87">
        <v>0.96</v>
      </c>
      <c r="I354" s="72"/>
    </row>
    <row r="355" spans="1:9" x14ac:dyDescent="0.25">
      <c r="A355" s="76">
        <v>3531</v>
      </c>
      <c r="B355" s="85">
        <v>661.86111111111109</v>
      </c>
      <c r="C355" s="86">
        <v>1.32</v>
      </c>
      <c r="D355" s="86">
        <v>1.24</v>
      </c>
      <c r="E355" s="86">
        <v>1.34</v>
      </c>
      <c r="F355" s="87">
        <v>0.94</v>
      </c>
      <c r="G355" s="87">
        <v>1</v>
      </c>
      <c r="H355" s="87">
        <v>0.96</v>
      </c>
      <c r="I355" s="72"/>
    </row>
    <row r="356" spans="1:9" x14ac:dyDescent="0.25">
      <c r="A356" s="76">
        <v>3541</v>
      </c>
      <c r="B356" s="85">
        <v>663.66666666666663</v>
      </c>
      <c r="C356" s="86">
        <v>1.31</v>
      </c>
      <c r="D356" s="86">
        <v>1.24</v>
      </c>
      <c r="E356" s="86">
        <v>1.33</v>
      </c>
      <c r="F356" s="87">
        <v>0.94</v>
      </c>
      <c r="G356" s="87">
        <v>1</v>
      </c>
      <c r="H356" s="87">
        <v>0.96</v>
      </c>
      <c r="I356" s="72"/>
    </row>
    <row r="357" spans="1:9" x14ac:dyDescent="0.25">
      <c r="A357" s="76">
        <v>3551</v>
      </c>
      <c r="B357" s="85">
        <v>665.47222222222217</v>
      </c>
      <c r="C357" s="86">
        <v>1.31</v>
      </c>
      <c r="D357" s="86">
        <v>1.23</v>
      </c>
      <c r="E357" s="86">
        <v>1.33</v>
      </c>
      <c r="F357" s="87">
        <v>0.94</v>
      </c>
      <c r="G357" s="87">
        <v>1</v>
      </c>
      <c r="H357" s="87">
        <v>0.96</v>
      </c>
      <c r="I357" s="72"/>
    </row>
    <row r="358" spans="1:9" x14ac:dyDescent="0.25">
      <c r="A358" s="76">
        <v>3561</v>
      </c>
      <c r="B358" s="85">
        <v>667.27777777777771</v>
      </c>
      <c r="C358" s="86">
        <v>1.31</v>
      </c>
      <c r="D358" s="86">
        <v>1.23</v>
      </c>
      <c r="E358" s="86">
        <v>1.33</v>
      </c>
      <c r="F358" s="87">
        <v>0.94</v>
      </c>
      <c r="G358" s="87">
        <v>0.99</v>
      </c>
      <c r="H358" s="87">
        <v>0.95000000000000007</v>
      </c>
      <c r="I358" s="72"/>
    </row>
    <row r="359" spans="1:9" x14ac:dyDescent="0.25">
      <c r="A359" s="76">
        <v>3571</v>
      </c>
      <c r="B359" s="85">
        <v>669.26388888888891</v>
      </c>
      <c r="C359" s="86">
        <v>1.3</v>
      </c>
      <c r="D359" s="86">
        <v>1.22</v>
      </c>
      <c r="E359" s="86">
        <v>1.32</v>
      </c>
      <c r="F359" s="87">
        <v>0.92999999999999994</v>
      </c>
      <c r="G359" s="87">
        <v>0.99</v>
      </c>
      <c r="H359" s="87">
        <v>0.95000000000000007</v>
      </c>
      <c r="I359" s="72"/>
    </row>
    <row r="360" spans="1:9" x14ac:dyDescent="0.25">
      <c r="A360" s="76">
        <v>3581</v>
      </c>
      <c r="B360" s="85">
        <v>671.06944444444446</v>
      </c>
      <c r="C360" s="86">
        <v>1.3</v>
      </c>
      <c r="D360" s="86">
        <v>1.22</v>
      </c>
      <c r="E360" s="86">
        <v>1.32</v>
      </c>
      <c r="F360" s="87">
        <v>0.92999999999999994</v>
      </c>
      <c r="G360" s="87">
        <v>0.99</v>
      </c>
      <c r="H360" s="87">
        <v>0.95000000000000007</v>
      </c>
      <c r="I360" s="72"/>
    </row>
    <row r="361" spans="1:9" x14ac:dyDescent="0.25">
      <c r="A361" s="76">
        <v>3592</v>
      </c>
      <c r="B361" s="85">
        <v>672.875</v>
      </c>
      <c r="C361" s="86">
        <v>1.29</v>
      </c>
      <c r="D361" s="86">
        <v>1.22</v>
      </c>
      <c r="E361" s="86">
        <v>1.32</v>
      </c>
      <c r="F361" s="87">
        <v>0.92999999999999994</v>
      </c>
      <c r="G361" s="87">
        <v>0.99</v>
      </c>
      <c r="H361" s="87">
        <v>0.95000000000000007</v>
      </c>
      <c r="I361" s="72"/>
    </row>
    <row r="362" spans="1:9" x14ac:dyDescent="0.25">
      <c r="A362" s="76">
        <v>3602</v>
      </c>
      <c r="B362" s="85">
        <v>674.68055555555554</v>
      </c>
      <c r="C362" s="86">
        <v>1.29</v>
      </c>
      <c r="D362" s="86">
        <v>1.21</v>
      </c>
      <c r="E362" s="86">
        <v>1.31</v>
      </c>
      <c r="F362" s="87">
        <v>0.92999999999999994</v>
      </c>
      <c r="G362" s="87">
        <v>0.99</v>
      </c>
      <c r="H362" s="87">
        <v>0.95000000000000007</v>
      </c>
      <c r="I362" s="72"/>
    </row>
    <row r="363" spans="1:9" x14ac:dyDescent="0.25">
      <c r="A363" s="76">
        <v>3612</v>
      </c>
      <c r="B363" s="85">
        <v>676.48611111111109</v>
      </c>
      <c r="C363" s="86">
        <v>1.29</v>
      </c>
      <c r="D363" s="86">
        <v>1.21</v>
      </c>
      <c r="E363" s="86">
        <v>1.31</v>
      </c>
      <c r="F363" s="87">
        <v>0.91999999999999993</v>
      </c>
      <c r="G363" s="87">
        <v>0.98</v>
      </c>
      <c r="H363" s="87">
        <v>0.94000000000000006</v>
      </c>
      <c r="I363" s="72"/>
    </row>
    <row r="364" spans="1:9" x14ac:dyDescent="0.25">
      <c r="A364" s="76">
        <v>3622</v>
      </c>
      <c r="B364" s="85">
        <v>678.29166666666663</v>
      </c>
      <c r="C364" s="86">
        <v>1.28</v>
      </c>
      <c r="D364" s="86">
        <v>1.21</v>
      </c>
      <c r="E364" s="86">
        <v>1.31</v>
      </c>
      <c r="F364" s="87">
        <v>0.91999999999999993</v>
      </c>
      <c r="G364" s="87">
        <v>0.98</v>
      </c>
      <c r="H364" s="87">
        <v>0.94000000000000006</v>
      </c>
      <c r="I364" s="72"/>
    </row>
    <row r="365" spans="1:9" x14ac:dyDescent="0.25">
      <c r="A365" s="76">
        <v>3632</v>
      </c>
      <c r="B365" s="85">
        <v>680.09722222222217</v>
      </c>
      <c r="C365" s="86">
        <v>1.28</v>
      </c>
      <c r="D365" s="86">
        <v>1.2</v>
      </c>
      <c r="E365" s="86">
        <v>1.31</v>
      </c>
      <c r="F365" s="87">
        <v>0.91999999999999993</v>
      </c>
      <c r="G365" s="87">
        <v>0.98</v>
      </c>
      <c r="H365" s="87">
        <v>0.94000000000000006</v>
      </c>
      <c r="I365" s="72"/>
    </row>
    <row r="366" spans="1:9" x14ac:dyDescent="0.25">
      <c r="A366" s="76">
        <v>3642</v>
      </c>
      <c r="B366" s="85">
        <v>682.08333333333337</v>
      </c>
      <c r="C366" s="86">
        <v>1.28</v>
      </c>
      <c r="D366" s="86">
        <v>1.2</v>
      </c>
      <c r="E366" s="86">
        <v>1.3</v>
      </c>
      <c r="F366" s="87">
        <v>0.91999999999999993</v>
      </c>
      <c r="G366" s="87">
        <v>0.98</v>
      </c>
      <c r="H366" s="87">
        <v>0.94000000000000006</v>
      </c>
      <c r="I366" s="72"/>
    </row>
    <row r="367" spans="1:9" x14ac:dyDescent="0.25">
      <c r="A367" s="76">
        <v>3652</v>
      </c>
      <c r="B367" s="85">
        <v>683.88888888888891</v>
      </c>
      <c r="C367" s="86">
        <v>1.27</v>
      </c>
      <c r="D367" s="86">
        <v>1.2</v>
      </c>
      <c r="E367" s="86">
        <v>1.3</v>
      </c>
      <c r="F367" s="87">
        <v>0.91999999999999993</v>
      </c>
      <c r="G367" s="87">
        <v>0.97</v>
      </c>
      <c r="H367" s="87">
        <v>0.93</v>
      </c>
      <c r="I367" s="72"/>
    </row>
    <row r="368" spans="1:9" x14ac:dyDescent="0.25">
      <c r="A368" s="76">
        <v>3663</v>
      </c>
      <c r="B368" s="85">
        <v>685.69444444444446</v>
      </c>
      <c r="C368" s="86">
        <v>1.27</v>
      </c>
      <c r="D368" s="86">
        <v>1.19</v>
      </c>
      <c r="E368" s="86">
        <v>1.3</v>
      </c>
      <c r="F368" s="87">
        <v>0.90999999999999992</v>
      </c>
      <c r="G368" s="87">
        <v>0.97</v>
      </c>
      <c r="H368" s="87">
        <v>0.93</v>
      </c>
      <c r="I368" s="72"/>
    </row>
    <row r="369" spans="1:9" x14ac:dyDescent="0.25">
      <c r="A369" s="76">
        <v>3673</v>
      </c>
      <c r="B369" s="85">
        <v>687.5</v>
      </c>
      <c r="C369" s="86">
        <v>1.27</v>
      </c>
      <c r="D369" s="86">
        <v>1.19</v>
      </c>
      <c r="E369" s="86">
        <v>1.3</v>
      </c>
      <c r="F369" s="87">
        <v>0.90999999999999992</v>
      </c>
      <c r="G369" s="87">
        <v>0.97</v>
      </c>
      <c r="H369" s="87">
        <v>0.93</v>
      </c>
      <c r="I369" s="72"/>
    </row>
    <row r="370" spans="1:9" x14ac:dyDescent="0.25">
      <c r="A370" s="76">
        <v>3683</v>
      </c>
      <c r="B370" s="85">
        <v>689.30555555555554</v>
      </c>
      <c r="C370" s="86">
        <v>1.27</v>
      </c>
      <c r="D370" s="86">
        <v>1.19</v>
      </c>
      <c r="E370" s="86">
        <v>1.29</v>
      </c>
      <c r="F370" s="87">
        <v>0.90999999999999992</v>
      </c>
      <c r="G370" s="87">
        <v>0.97</v>
      </c>
      <c r="H370" s="87">
        <v>0.93</v>
      </c>
      <c r="I370" s="72"/>
    </row>
    <row r="371" spans="1:9" x14ac:dyDescent="0.25">
      <c r="A371" s="76">
        <v>3693</v>
      </c>
      <c r="B371" s="85">
        <v>691.11111111111109</v>
      </c>
      <c r="C371" s="86">
        <v>1.26</v>
      </c>
      <c r="D371" s="86">
        <v>1.18</v>
      </c>
      <c r="E371" s="86">
        <v>1.29</v>
      </c>
      <c r="F371" s="87">
        <v>0.90999999999999992</v>
      </c>
      <c r="G371" s="87">
        <v>0.97</v>
      </c>
      <c r="H371" s="87">
        <v>0.93</v>
      </c>
      <c r="I371" s="72"/>
    </row>
    <row r="372" spans="1:9" x14ac:dyDescent="0.25">
      <c r="A372" s="76">
        <v>3703</v>
      </c>
      <c r="B372" s="85">
        <v>692.91666666666663</v>
      </c>
      <c r="C372" s="86">
        <v>1.26</v>
      </c>
      <c r="D372" s="86">
        <v>1.18</v>
      </c>
      <c r="E372" s="86">
        <v>1.29</v>
      </c>
      <c r="F372" s="87">
        <v>0.90999999999999992</v>
      </c>
      <c r="G372" s="87">
        <v>0.96</v>
      </c>
      <c r="H372" s="87">
        <v>0.92</v>
      </c>
      <c r="I372" s="72"/>
    </row>
    <row r="373" spans="1:9" x14ac:dyDescent="0.25">
      <c r="A373" s="76">
        <v>3713</v>
      </c>
      <c r="B373" s="85">
        <v>694.90277777777771</v>
      </c>
      <c r="C373" s="86">
        <v>1.26</v>
      </c>
      <c r="D373" s="86">
        <v>1.18</v>
      </c>
      <c r="E373" s="86">
        <v>1.29</v>
      </c>
      <c r="F373" s="87">
        <v>0.89999999999999991</v>
      </c>
      <c r="G373" s="87">
        <v>0.96</v>
      </c>
      <c r="H373" s="87">
        <v>0.92</v>
      </c>
      <c r="I373" s="72"/>
    </row>
    <row r="374" spans="1:9" x14ac:dyDescent="0.25">
      <c r="A374" s="76">
        <v>3723</v>
      </c>
      <c r="B374" s="85">
        <v>696.70833333333337</v>
      </c>
      <c r="C374" s="86">
        <v>1.25</v>
      </c>
      <c r="D374" s="86">
        <v>1.18</v>
      </c>
      <c r="E374" s="86">
        <v>1.28</v>
      </c>
      <c r="F374" s="87">
        <v>0.89999999999999991</v>
      </c>
      <c r="G374" s="87">
        <v>0.96</v>
      </c>
      <c r="H374" s="87">
        <v>0.92</v>
      </c>
      <c r="I374" s="72"/>
    </row>
    <row r="375" spans="1:9" x14ac:dyDescent="0.25">
      <c r="A375" s="76">
        <v>3734</v>
      </c>
      <c r="B375" s="85">
        <v>698.51388888888891</v>
      </c>
      <c r="C375" s="86">
        <v>1.25</v>
      </c>
      <c r="D375" s="86">
        <v>1.17</v>
      </c>
      <c r="E375" s="86">
        <v>1.28</v>
      </c>
      <c r="F375" s="87">
        <v>0.89999999999999991</v>
      </c>
      <c r="G375" s="87">
        <v>0.96</v>
      </c>
      <c r="H375" s="87">
        <v>0.92</v>
      </c>
      <c r="I375" s="72"/>
    </row>
    <row r="376" spans="1:9" x14ac:dyDescent="0.25">
      <c r="A376" s="76">
        <v>3744</v>
      </c>
      <c r="B376" s="85">
        <v>700.31944444444446</v>
      </c>
      <c r="C376" s="86">
        <v>1.25</v>
      </c>
      <c r="D376" s="86">
        <v>1.17</v>
      </c>
      <c r="E376" s="86">
        <v>1.28</v>
      </c>
      <c r="F376" s="87">
        <v>0.89999999999999991</v>
      </c>
      <c r="G376" s="87">
        <v>0.96</v>
      </c>
      <c r="H376" s="87">
        <v>0.92</v>
      </c>
      <c r="I376" s="72"/>
    </row>
    <row r="377" spans="1:9" x14ac:dyDescent="0.25">
      <c r="A377" s="76">
        <v>3754</v>
      </c>
      <c r="B377" s="85">
        <v>702.125</v>
      </c>
      <c r="C377" s="86">
        <v>1.25</v>
      </c>
      <c r="D377" s="86">
        <v>1.17</v>
      </c>
      <c r="E377" s="86">
        <v>1.28</v>
      </c>
      <c r="F377" s="87">
        <v>0.89999999999999991</v>
      </c>
      <c r="G377" s="87">
        <v>0.95000000000000007</v>
      </c>
      <c r="H377" s="87">
        <v>0.92</v>
      </c>
      <c r="I377" s="72"/>
    </row>
    <row r="378" spans="1:9" x14ac:dyDescent="0.25">
      <c r="A378" s="76">
        <v>3764</v>
      </c>
      <c r="B378" s="85">
        <v>703.93055555555554</v>
      </c>
      <c r="C378" s="86">
        <v>1.24</v>
      </c>
      <c r="D378" s="86">
        <v>1.17</v>
      </c>
      <c r="E378" s="86">
        <v>1.27</v>
      </c>
      <c r="F378" s="87">
        <v>0.89</v>
      </c>
      <c r="G378" s="87">
        <v>0.95000000000000007</v>
      </c>
      <c r="H378" s="87">
        <v>0.91</v>
      </c>
      <c r="I378" s="72"/>
    </row>
    <row r="379" spans="1:9" x14ac:dyDescent="0.25">
      <c r="A379" s="76">
        <v>3774</v>
      </c>
      <c r="B379" s="85">
        <v>705.73611111111109</v>
      </c>
      <c r="C379" s="86">
        <v>1.24</v>
      </c>
      <c r="D379" s="86">
        <v>1.1599999999999999</v>
      </c>
      <c r="E379" s="86">
        <v>1.27</v>
      </c>
      <c r="F379" s="87">
        <v>0.89</v>
      </c>
      <c r="G379" s="87">
        <v>0.95000000000000007</v>
      </c>
      <c r="H379" s="87">
        <v>0.91</v>
      </c>
      <c r="I379" s="72"/>
    </row>
    <row r="380" spans="1:9" x14ac:dyDescent="0.25">
      <c r="A380" s="76">
        <v>3784</v>
      </c>
      <c r="B380" s="85">
        <v>707.72222222222217</v>
      </c>
      <c r="C380" s="86">
        <v>1.24</v>
      </c>
      <c r="D380" s="86">
        <v>1.1599999999999999</v>
      </c>
      <c r="E380" s="86">
        <v>1.27</v>
      </c>
      <c r="F380" s="87">
        <v>0.89</v>
      </c>
      <c r="G380" s="87">
        <v>0.95000000000000007</v>
      </c>
      <c r="H380" s="87">
        <v>0.91</v>
      </c>
      <c r="I380" s="72"/>
    </row>
    <row r="381" spans="1:9" x14ac:dyDescent="0.25">
      <c r="A381" s="76">
        <v>3794</v>
      </c>
      <c r="B381" s="85">
        <v>709.52777777777771</v>
      </c>
      <c r="C381" s="86">
        <v>1.24</v>
      </c>
      <c r="D381" s="86">
        <v>1.1599999999999999</v>
      </c>
      <c r="E381" s="86">
        <v>1.27</v>
      </c>
      <c r="F381" s="87">
        <v>0.89</v>
      </c>
      <c r="G381" s="87">
        <v>0.95000000000000007</v>
      </c>
      <c r="H381" s="87">
        <v>0.91</v>
      </c>
      <c r="I381" s="72"/>
    </row>
    <row r="382" spans="1:9" x14ac:dyDescent="0.25">
      <c r="A382" s="76">
        <v>3805</v>
      </c>
      <c r="B382" s="85">
        <v>711.33333333333337</v>
      </c>
      <c r="C382" s="86">
        <v>1.24</v>
      </c>
      <c r="D382" s="86">
        <v>1.1599999999999999</v>
      </c>
      <c r="E382" s="86">
        <v>1.27</v>
      </c>
      <c r="F382" s="87">
        <v>0.89</v>
      </c>
      <c r="G382" s="87">
        <v>0.95000000000000007</v>
      </c>
      <c r="H382" s="87">
        <v>0.91</v>
      </c>
      <c r="I382" s="72"/>
    </row>
    <row r="383" spans="1:9" x14ac:dyDescent="0.25">
      <c r="A383" s="76">
        <v>3815</v>
      </c>
      <c r="B383" s="85">
        <v>713.13888888888891</v>
      </c>
      <c r="C383" s="86">
        <v>1.23</v>
      </c>
      <c r="D383" s="86">
        <v>1.1499999999999999</v>
      </c>
      <c r="E383" s="86">
        <v>1.27</v>
      </c>
      <c r="F383" s="87">
        <v>0.89</v>
      </c>
      <c r="G383" s="87">
        <v>0.94000000000000006</v>
      </c>
      <c r="H383" s="87">
        <v>0.91</v>
      </c>
      <c r="I383" s="72"/>
    </row>
    <row r="384" spans="1:9" x14ac:dyDescent="0.25">
      <c r="A384" s="76">
        <v>3825</v>
      </c>
      <c r="B384" s="85">
        <v>714.94444444444446</v>
      </c>
      <c r="C384" s="86">
        <v>1.23</v>
      </c>
      <c r="D384" s="86">
        <v>1.1499999999999999</v>
      </c>
      <c r="E384" s="86">
        <v>1.26</v>
      </c>
      <c r="F384" s="87">
        <v>0.88</v>
      </c>
      <c r="G384" s="87">
        <v>0.94000000000000006</v>
      </c>
      <c r="H384" s="87">
        <v>0.9</v>
      </c>
      <c r="I384" s="72"/>
    </row>
    <row r="385" spans="1:9" x14ac:dyDescent="0.25">
      <c r="A385" s="76">
        <v>3835</v>
      </c>
      <c r="B385" s="85">
        <v>716.75</v>
      </c>
      <c r="C385" s="86">
        <v>1.23</v>
      </c>
      <c r="D385" s="86">
        <v>1.1499999999999999</v>
      </c>
      <c r="E385" s="86">
        <v>1.26</v>
      </c>
      <c r="F385" s="87">
        <v>0.88</v>
      </c>
      <c r="G385" s="87">
        <v>0.94000000000000006</v>
      </c>
      <c r="H385" s="87">
        <v>0.9</v>
      </c>
      <c r="I385" s="72"/>
    </row>
    <row r="386" spans="1:9" x14ac:dyDescent="0.25">
      <c r="A386" s="76">
        <v>3845</v>
      </c>
      <c r="B386" s="85">
        <v>718.55555555555554</v>
      </c>
      <c r="C386" s="86">
        <v>1.23</v>
      </c>
      <c r="D386" s="86">
        <v>1.1499999999999999</v>
      </c>
      <c r="E386" s="86">
        <v>1.26</v>
      </c>
      <c r="F386" s="87">
        <v>0.88</v>
      </c>
      <c r="G386" s="87">
        <v>0.94000000000000006</v>
      </c>
      <c r="H386" s="87">
        <v>0.9</v>
      </c>
      <c r="I386" s="72"/>
    </row>
    <row r="387" spans="1:9" x14ac:dyDescent="0.25">
      <c r="A387" s="76">
        <v>3855</v>
      </c>
      <c r="B387" s="85">
        <v>720.54166666666663</v>
      </c>
      <c r="C387" s="86">
        <v>1.23</v>
      </c>
      <c r="D387" s="86">
        <v>1.1499999999999999</v>
      </c>
      <c r="E387" s="86">
        <v>1.26</v>
      </c>
      <c r="F387" s="87">
        <v>0.88</v>
      </c>
      <c r="G387" s="87">
        <v>0.94000000000000006</v>
      </c>
      <c r="H387" s="87">
        <v>0.9</v>
      </c>
      <c r="I387" s="72"/>
    </row>
    <row r="388" spans="1:9" x14ac:dyDescent="0.25">
      <c r="A388" s="76">
        <v>3865</v>
      </c>
      <c r="B388" s="85">
        <v>722.34722222222217</v>
      </c>
      <c r="C388" s="86">
        <v>1.22</v>
      </c>
      <c r="D388" s="86">
        <v>1.1399999999999999</v>
      </c>
      <c r="E388" s="86">
        <v>1.26</v>
      </c>
      <c r="F388" s="87">
        <v>0.88</v>
      </c>
      <c r="G388" s="87">
        <v>0.94000000000000006</v>
      </c>
      <c r="H388" s="87">
        <v>0.9</v>
      </c>
      <c r="I388" s="72"/>
    </row>
    <row r="389" spans="1:9" x14ac:dyDescent="0.25">
      <c r="A389" s="76">
        <v>3876</v>
      </c>
      <c r="B389" s="85">
        <v>724.15277777777771</v>
      </c>
      <c r="C389" s="86">
        <v>1.22</v>
      </c>
      <c r="D389" s="86">
        <v>1.1399999999999999</v>
      </c>
      <c r="E389" s="86">
        <v>1.25</v>
      </c>
      <c r="F389" s="87">
        <v>0.88</v>
      </c>
      <c r="G389" s="87">
        <v>0.93</v>
      </c>
      <c r="H389" s="87">
        <v>0.9</v>
      </c>
      <c r="I389" s="72"/>
    </row>
    <row r="390" spans="1:9" x14ac:dyDescent="0.25">
      <c r="A390" s="76">
        <v>3886</v>
      </c>
      <c r="B390" s="85">
        <v>725.95833333333337</v>
      </c>
      <c r="C390" s="86">
        <v>1.22</v>
      </c>
      <c r="D390" s="86">
        <v>1.1399999999999999</v>
      </c>
      <c r="E390" s="86">
        <v>1.25</v>
      </c>
      <c r="F390" s="87">
        <v>0.88</v>
      </c>
      <c r="G390" s="87">
        <v>0.93</v>
      </c>
      <c r="H390" s="87">
        <v>0.9</v>
      </c>
      <c r="I390" s="72"/>
    </row>
    <row r="391" spans="1:9" x14ac:dyDescent="0.25">
      <c r="A391" s="76">
        <v>3896</v>
      </c>
      <c r="B391" s="85">
        <v>727.76388888888891</v>
      </c>
      <c r="C391" s="86">
        <v>1.22</v>
      </c>
      <c r="D391" s="86">
        <v>1.1399999999999999</v>
      </c>
      <c r="E391" s="86">
        <v>1.25</v>
      </c>
      <c r="F391" s="87">
        <v>0.87</v>
      </c>
      <c r="G391" s="87">
        <v>0.93</v>
      </c>
      <c r="H391" s="87">
        <v>0.89</v>
      </c>
      <c r="I391" s="72"/>
    </row>
    <row r="392" spans="1:9" x14ac:dyDescent="0.25">
      <c r="A392" s="76">
        <v>3906</v>
      </c>
      <c r="B392" s="85">
        <v>729.56944444444446</v>
      </c>
      <c r="C392" s="86">
        <v>1.22</v>
      </c>
      <c r="D392" s="86">
        <v>1.1399999999999999</v>
      </c>
      <c r="E392" s="86">
        <v>1.25</v>
      </c>
      <c r="F392" s="87">
        <v>0.87</v>
      </c>
      <c r="G392" s="87">
        <v>0.93</v>
      </c>
      <c r="H392" s="87">
        <v>0.89</v>
      </c>
      <c r="I392" s="72"/>
    </row>
    <row r="393" spans="1:9" x14ac:dyDescent="0.25">
      <c r="A393" s="76">
        <v>3916</v>
      </c>
      <c r="B393" s="85">
        <v>731.375</v>
      </c>
      <c r="C393" s="86">
        <v>1.21</v>
      </c>
      <c r="D393" s="86">
        <v>1.1399999999999999</v>
      </c>
      <c r="E393" s="86">
        <v>1.25</v>
      </c>
      <c r="F393" s="87">
        <v>0.87</v>
      </c>
      <c r="G393" s="87">
        <v>0.93</v>
      </c>
      <c r="H393" s="87">
        <v>0.89</v>
      </c>
      <c r="I393" s="72"/>
    </row>
    <row r="394" spans="1:9" x14ac:dyDescent="0.25">
      <c r="A394" s="76">
        <v>3926</v>
      </c>
      <c r="B394" s="85">
        <v>733.36111111111109</v>
      </c>
      <c r="C394" s="86">
        <v>1.21</v>
      </c>
      <c r="D394" s="86">
        <v>1.1299999999999999</v>
      </c>
      <c r="E394" s="86">
        <v>1.25</v>
      </c>
      <c r="F394" s="87">
        <v>0.87</v>
      </c>
      <c r="G394" s="87">
        <v>0.93</v>
      </c>
      <c r="H394" s="87">
        <v>0.89</v>
      </c>
      <c r="I394" s="72"/>
    </row>
    <row r="395" spans="1:9" x14ac:dyDescent="0.25">
      <c r="A395" s="76">
        <v>3936</v>
      </c>
      <c r="B395" s="85">
        <v>735.16666666666663</v>
      </c>
      <c r="C395" s="86">
        <v>1.21</v>
      </c>
      <c r="D395" s="86">
        <v>1.1299999999999999</v>
      </c>
      <c r="E395" s="86">
        <v>1.25</v>
      </c>
      <c r="F395" s="87">
        <v>0.87</v>
      </c>
      <c r="G395" s="87">
        <v>0.93</v>
      </c>
      <c r="H395" s="87">
        <v>0.89</v>
      </c>
      <c r="I395" s="72"/>
    </row>
    <row r="396" spans="1:9" x14ac:dyDescent="0.25">
      <c r="A396" s="76">
        <v>3947</v>
      </c>
      <c r="B396" s="85">
        <v>736.97222222222217</v>
      </c>
      <c r="C396" s="86">
        <v>1.21</v>
      </c>
      <c r="D396" s="86">
        <v>1.1299999999999999</v>
      </c>
      <c r="E396" s="86">
        <v>1.25</v>
      </c>
      <c r="F396" s="87">
        <v>0.87</v>
      </c>
      <c r="G396" s="87">
        <v>0.92</v>
      </c>
      <c r="H396" s="87">
        <v>0.89</v>
      </c>
      <c r="I396" s="72"/>
    </row>
    <row r="397" spans="1:9" x14ac:dyDescent="0.25">
      <c r="A397" s="76">
        <v>3957</v>
      </c>
      <c r="B397" s="85">
        <v>738.77777777777771</v>
      </c>
      <c r="C397" s="86">
        <v>1.21</v>
      </c>
      <c r="D397" s="86">
        <v>1.1299999999999999</v>
      </c>
      <c r="E397" s="86">
        <v>1.24</v>
      </c>
      <c r="F397" s="87">
        <v>0.87</v>
      </c>
      <c r="G397" s="87">
        <v>0.92</v>
      </c>
      <c r="H397" s="87">
        <v>0.89</v>
      </c>
      <c r="I397" s="72"/>
    </row>
    <row r="398" spans="1:9" x14ac:dyDescent="0.25">
      <c r="A398" s="76">
        <v>3967</v>
      </c>
      <c r="B398" s="85">
        <v>740.58333333333337</v>
      </c>
      <c r="C398" s="86">
        <v>1.21</v>
      </c>
      <c r="D398" s="86">
        <v>1.1299999999999999</v>
      </c>
      <c r="E398" s="86">
        <v>1.24</v>
      </c>
      <c r="F398" s="87">
        <v>0.86</v>
      </c>
      <c r="G398" s="87">
        <v>0.92</v>
      </c>
      <c r="H398" s="87">
        <v>0.89</v>
      </c>
      <c r="I398" s="72"/>
    </row>
    <row r="399" spans="1:9" x14ac:dyDescent="0.25">
      <c r="A399" s="76">
        <v>3977</v>
      </c>
      <c r="B399" s="85">
        <v>742.38888888888891</v>
      </c>
      <c r="C399" s="86">
        <v>1.2</v>
      </c>
      <c r="D399" s="86">
        <v>1.1199999999999999</v>
      </c>
      <c r="E399" s="86">
        <v>1.24</v>
      </c>
      <c r="F399" s="87">
        <v>0.86</v>
      </c>
      <c r="G399" s="87">
        <v>0.92</v>
      </c>
      <c r="H399" s="87">
        <v>0.88</v>
      </c>
      <c r="I399" s="72"/>
    </row>
    <row r="400" spans="1:9" x14ac:dyDescent="0.25">
      <c r="A400" s="76">
        <v>3987</v>
      </c>
      <c r="B400" s="85">
        <v>744.19444444444446</v>
      </c>
      <c r="C400" s="86">
        <v>1.2</v>
      </c>
      <c r="D400" s="86">
        <v>1.1199999999999999</v>
      </c>
      <c r="E400" s="86">
        <v>1.24</v>
      </c>
      <c r="F400" s="87">
        <v>0.86</v>
      </c>
      <c r="G400" s="87">
        <v>0.92</v>
      </c>
      <c r="H400" s="87">
        <v>0.88</v>
      </c>
      <c r="I400" s="72"/>
    </row>
    <row r="401" spans="1:9" x14ac:dyDescent="0.25">
      <c r="A401" s="76">
        <v>3997</v>
      </c>
      <c r="B401" s="85">
        <v>746.18055555555554</v>
      </c>
      <c r="C401" s="86">
        <v>1.2</v>
      </c>
      <c r="D401" s="86">
        <v>1.1199999999999999</v>
      </c>
      <c r="E401" s="86">
        <v>1.24</v>
      </c>
      <c r="F401" s="87">
        <v>0.86</v>
      </c>
      <c r="G401" s="87">
        <v>0.92</v>
      </c>
      <c r="H401" s="87">
        <v>0.88</v>
      </c>
      <c r="I401" s="72"/>
    </row>
    <row r="402" spans="1:9" x14ac:dyDescent="0.25">
      <c r="A402" s="76">
        <v>4007</v>
      </c>
      <c r="B402" s="85">
        <v>747.98611111111109</v>
      </c>
      <c r="C402" s="86">
        <v>1.2</v>
      </c>
      <c r="D402" s="86">
        <v>1.1199999999999999</v>
      </c>
      <c r="E402" s="86">
        <v>1.24</v>
      </c>
      <c r="F402" s="87">
        <v>0.86</v>
      </c>
      <c r="G402" s="87">
        <v>0.92</v>
      </c>
      <c r="H402" s="87">
        <v>0.88</v>
      </c>
      <c r="I402" s="72"/>
    </row>
    <row r="403" spans="1:9" x14ac:dyDescent="0.25">
      <c r="A403" s="76">
        <v>4018</v>
      </c>
      <c r="B403" s="85">
        <v>749.79166666666663</v>
      </c>
      <c r="C403" s="86">
        <v>1.2</v>
      </c>
      <c r="D403" s="86">
        <v>1.1199999999999999</v>
      </c>
      <c r="E403" s="86">
        <v>1.24</v>
      </c>
      <c r="F403" s="87">
        <v>0.86</v>
      </c>
      <c r="G403" s="87">
        <v>0.92</v>
      </c>
      <c r="H403" s="87">
        <v>0.88</v>
      </c>
      <c r="I403" s="72"/>
    </row>
    <row r="404" spans="1:9" x14ac:dyDescent="0.25">
      <c r="A404" s="76">
        <v>4028</v>
      </c>
      <c r="B404" s="85">
        <v>751.59722222222217</v>
      </c>
      <c r="C404" s="86">
        <v>1.2</v>
      </c>
      <c r="D404" s="86">
        <v>1.1199999999999999</v>
      </c>
      <c r="E404" s="86">
        <v>1.24</v>
      </c>
      <c r="F404" s="87">
        <v>0.86</v>
      </c>
      <c r="G404" s="87">
        <v>0.91</v>
      </c>
      <c r="H404" s="87">
        <v>0.88</v>
      </c>
      <c r="I404" s="72"/>
    </row>
    <row r="405" spans="1:9" x14ac:dyDescent="0.25">
      <c r="A405" s="76">
        <v>4038</v>
      </c>
      <c r="B405" s="85">
        <v>753.40277777777771</v>
      </c>
      <c r="C405" s="86">
        <v>1.2</v>
      </c>
      <c r="D405" s="86">
        <v>1.1199999999999999</v>
      </c>
      <c r="E405" s="86">
        <v>1.24</v>
      </c>
      <c r="F405" s="87">
        <v>0.86</v>
      </c>
      <c r="G405" s="87">
        <v>0.91</v>
      </c>
      <c r="H405" s="87">
        <v>0.88</v>
      </c>
      <c r="I405" s="72"/>
    </row>
    <row r="406" spans="1:9" x14ac:dyDescent="0.25">
      <c r="A406" s="76">
        <v>4048</v>
      </c>
      <c r="B406" s="85">
        <v>755.20833333333337</v>
      </c>
      <c r="C406" s="86">
        <v>1.2</v>
      </c>
      <c r="D406" s="86">
        <v>1.1199999999999999</v>
      </c>
      <c r="E406" s="86">
        <v>1.23</v>
      </c>
      <c r="F406" s="87">
        <v>0.85</v>
      </c>
      <c r="G406" s="87">
        <v>0.91</v>
      </c>
      <c r="H406" s="87">
        <v>0.88</v>
      </c>
      <c r="I406" s="72"/>
    </row>
    <row r="407" spans="1:9" x14ac:dyDescent="0.25">
      <c r="A407" s="76">
        <v>4058</v>
      </c>
      <c r="B407" s="85">
        <v>757.01388888888891</v>
      </c>
      <c r="C407" s="86">
        <v>1.2</v>
      </c>
      <c r="D407" s="86">
        <v>1.1199999999999999</v>
      </c>
      <c r="E407" s="86">
        <v>1.23</v>
      </c>
      <c r="F407" s="87">
        <v>0.85</v>
      </c>
      <c r="G407" s="87">
        <v>0.91</v>
      </c>
      <c r="H407" s="87">
        <v>0.87</v>
      </c>
      <c r="I407" s="72"/>
    </row>
    <row r="408" spans="1:9" x14ac:dyDescent="0.25">
      <c r="A408" s="76">
        <v>4068</v>
      </c>
      <c r="B408" s="85">
        <v>759</v>
      </c>
      <c r="C408" s="86">
        <v>1.19</v>
      </c>
      <c r="D408" s="86">
        <v>1.1099999999999999</v>
      </c>
      <c r="E408" s="86">
        <v>1.23</v>
      </c>
      <c r="F408" s="87">
        <v>0.85</v>
      </c>
      <c r="G408" s="87">
        <v>0.91</v>
      </c>
      <c r="H408" s="87">
        <v>0.87</v>
      </c>
      <c r="I408" s="72"/>
    </row>
    <row r="409" spans="1:9" x14ac:dyDescent="0.25">
      <c r="A409" s="76">
        <v>4078</v>
      </c>
      <c r="B409" s="85">
        <v>760.80555555555554</v>
      </c>
      <c r="C409" s="86">
        <v>1.19</v>
      </c>
      <c r="D409" s="86">
        <v>1.1099999999999999</v>
      </c>
      <c r="E409" s="86">
        <v>1.23</v>
      </c>
      <c r="F409" s="87">
        <v>0.85</v>
      </c>
      <c r="G409" s="87">
        <v>0.91</v>
      </c>
      <c r="H409" s="87">
        <v>0.87</v>
      </c>
      <c r="I409" s="72"/>
    </row>
    <row r="410" spans="1:9" x14ac:dyDescent="0.25">
      <c r="A410" s="76">
        <v>4089</v>
      </c>
      <c r="B410" s="85">
        <v>762.61111111111109</v>
      </c>
      <c r="C410" s="86">
        <v>1.19</v>
      </c>
      <c r="D410" s="86">
        <v>1.1099999999999999</v>
      </c>
      <c r="E410" s="86">
        <v>1.23</v>
      </c>
      <c r="F410" s="87">
        <v>0.85</v>
      </c>
      <c r="G410" s="87">
        <v>0.91</v>
      </c>
      <c r="H410" s="87">
        <v>0.87</v>
      </c>
      <c r="I410" s="72"/>
    </row>
    <row r="411" spans="1:9" x14ac:dyDescent="0.25">
      <c r="A411" s="76">
        <v>4099</v>
      </c>
      <c r="B411" s="85">
        <v>764.41666666666663</v>
      </c>
      <c r="C411" s="86">
        <v>1.19</v>
      </c>
      <c r="D411" s="86">
        <v>1.1099999999999999</v>
      </c>
      <c r="E411" s="86">
        <v>1.23</v>
      </c>
      <c r="F411" s="87">
        <v>0.85</v>
      </c>
      <c r="G411" s="87">
        <v>0.91</v>
      </c>
      <c r="H411" s="87">
        <v>0.87</v>
      </c>
      <c r="I411" s="72"/>
    </row>
    <row r="412" spans="1:9" x14ac:dyDescent="0.25">
      <c r="A412" s="76">
        <v>4109</v>
      </c>
      <c r="B412" s="85">
        <v>766.22222222222217</v>
      </c>
      <c r="C412" s="86">
        <v>1.19</v>
      </c>
      <c r="D412" s="86">
        <v>1.1099999999999999</v>
      </c>
      <c r="E412" s="86">
        <v>1.23</v>
      </c>
      <c r="F412" s="87">
        <v>0.85</v>
      </c>
      <c r="G412" s="87">
        <v>0.91</v>
      </c>
      <c r="H412" s="87">
        <v>0.87</v>
      </c>
      <c r="I412" s="72"/>
    </row>
    <row r="413" spans="1:9" x14ac:dyDescent="0.25">
      <c r="A413" s="76">
        <v>4119</v>
      </c>
      <c r="B413" s="85">
        <v>768.02777777777771</v>
      </c>
      <c r="C413" s="86">
        <v>1.19</v>
      </c>
      <c r="D413" s="86">
        <v>1.1099999999999999</v>
      </c>
      <c r="E413" s="86">
        <v>1.23</v>
      </c>
      <c r="F413" s="87">
        <v>0.85</v>
      </c>
      <c r="G413" s="87">
        <v>0.9</v>
      </c>
      <c r="H413" s="87">
        <v>0.87</v>
      </c>
      <c r="I413" s="72"/>
    </row>
    <row r="414" spans="1:9" x14ac:dyDescent="0.25">
      <c r="A414" s="76">
        <v>4129</v>
      </c>
      <c r="B414" s="85">
        <v>769.83333333333337</v>
      </c>
      <c r="C414" s="86">
        <v>1.19</v>
      </c>
      <c r="D414" s="86">
        <v>1.1099999999999999</v>
      </c>
      <c r="E414" s="86">
        <v>1.23</v>
      </c>
      <c r="F414" s="87">
        <v>0.85</v>
      </c>
      <c r="G414" s="87">
        <v>0.9</v>
      </c>
      <c r="H414" s="87">
        <v>0.87</v>
      </c>
      <c r="I414" s="72"/>
    </row>
    <row r="415" spans="1:9" x14ac:dyDescent="0.25">
      <c r="A415" s="76">
        <v>4139</v>
      </c>
      <c r="B415" s="85">
        <v>771.81944444444446</v>
      </c>
      <c r="C415" s="86">
        <v>1.19</v>
      </c>
      <c r="D415" s="86">
        <v>1.1099999999999999</v>
      </c>
      <c r="E415" s="86">
        <v>1.23</v>
      </c>
      <c r="F415" s="87">
        <v>0.85</v>
      </c>
      <c r="G415" s="87">
        <v>0.9</v>
      </c>
      <c r="H415" s="87">
        <v>0.87</v>
      </c>
      <c r="I415" s="72"/>
    </row>
    <row r="416" spans="1:9" x14ac:dyDescent="0.25">
      <c r="A416" s="76">
        <v>4149</v>
      </c>
      <c r="B416" s="85">
        <v>773.625</v>
      </c>
      <c r="C416" s="86">
        <v>1.19</v>
      </c>
      <c r="D416" s="86">
        <v>1.0999999999999999</v>
      </c>
      <c r="E416" s="86">
        <v>1.22</v>
      </c>
      <c r="F416" s="87">
        <v>0.84</v>
      </c>
      <c r="G416" s="87">
        <v>0.9</v>
      </c>
      <c r="H416" s="87">
        <v>0.86</v>
      </c>
      <c r="I416" s="72"/>
    </row>
    <row r="417" spans="1:9" x14ac:dyDescent="0.25">
      <c r="A417" s="76">
        <v>4160</v>
      </c>
      <c r="B417" s="85">
        <v>775.43055555555554</v>
      </c>
      <c r="C417" s="86">
        <v>1.18</v>
      </c>
      <c r="D417" s="86">
        <v>1.0999999999999999</v>
      </c>
      <c r="E417" s="86">
        <v>1.22</v>
      </c>
      <c r="F417" s="87">
        <v>0.84</v>
      </c>
      <c r="G417" s="87">
        <v>0.9</v>
      </c>
      <c r="H417" s="87">
        <v>0.86</v>
      </c>
      <c r="I417" s="72"/>
    </row>
    <row r="418" spans="1:9" x14ac:dyDescent="0.25">
      <c r="A418" s="76">
        <v>4170</v>
      </c>
      <c r="B418" s="85">
        <v>777.23611111111109</v>
      </c>
      <c r="C418" s="86">
        <v>1.18</v>
      </c>
      <c r="D418" s="86">
        <v>1.0999999999999999</v>
      </c>
      <c r="E418" s="86">
        <v>1.22</v>
      </c>
      <c r="F418" s="87">
        <v>0.84</v>
      </c>
      <c r="G418" s="87">
        <v>0.9</v>
      </c>
      <c r="H418" s="87">
        <v>0.86</v>
      </c>
      <c r="I418" s="72"/>
    </row>
    <row r="419" spans="1:9" x14ac:dyDescent="0.25">
      <c r="A419" s="76">
        <v>4180</v>
      </c>
      <c r="B419" s="85">
        <v>779.04166666666663</v>
      </c>
      <c r="C419" s="86">
        <v>1.18</v>
      </c>
      <c r="D419" s="86">
        <v>1.0999999999999999</v>
      </c>
      <c r="E419" s="86">
        <v>1.22</v>
      </c>
      <c r="F419" s="87">
        <v>0.84</v>
      </c>
      <c r="G419" s="87">
        <v>0.9</v>
      </c>
      <c r="H419" s="87">
        <v>0.86</v>
      </c>
      <c r="I419" s="72"/>
    </row>
    <row r="420" spans="1:9" x14ac:dyDescent="0.25">
      <c r="A420" s="76">
        <v>4190</v>
      </c>
      <c r="B420" s="85">
        <v>780.84722222222217</v>
      </c>
      <c r="C420" s="86">
        <v>1.18</v>
      </c>
      <c r="D420" s="86">
        <v>1.0999999999999999</v>
      </c>
      <c r="E420" s="86">
        <v>1.22</v>
      </c>
      <c r="F420" s="87">
        <v>0.84</v>
      </c>
      <c r="G420" s="87">
        <v>0.9</v>
      </c>
      <c r="H420" s="87">
        <v>0.86</v>
      </c>
      <c r="I420" s="72"/>
    </row>
    <row r="421" spans="1:9" x14ac:dyDescent="0.25">
      <c r="A421" s="76">
        <v>4200</v>
      </c>
      <c r="B421" s="85">
        <v>782.65277777777771</v>
      </c>
      <c r="C421" s="86">
        <v>1.18</v>
      </c>
      <c r="D421" s="86">
        <v>1.0999999999999999</v>
      </c>
      <c r="E421" s="86">
        <v>1.22</v>
      </c>
      <c r="F421" s="87">
        <v>0.84</v>
      </c>
      <c r="G421" s="87">
        <v>0.9</v>
      </c>
      <c r="H421" s="87">
        <v>0.86</v>
      </c>
      <c r="I421" s="72"/>
    </row>
    <row r="422" spans="1:9" x14ac:dyDescent="0.25">
      <c r="A422" s="76">
        <v>4210</v>
      </c>
      <c r="B422" s="85">
        <v>784.63888888888891</v>
      </c>
      <c r="C422" s="86">
        <v>1.18</v>
      </c>
      <c r="D422" s="86">
        <v>1.0999999999999999</v>
      </c>
      <c r="E422" s="86">
        <v>1.22</v>
      </c>
      <c r="F422" s="87">
        <v>0.84</v>
      </c>
      <c r="G422" s="87">
        <v>0.9</v>
      </c>
      <c r="H422" s="87">
        <v>0.86</v>
      </c>
      <c r="I422" s="72"/>
    </row>
    <row r="423" spans="1:9" x14ac:dyDescent="0.25">
      <c r="A423" s="76">
        <v>4221</v>
      </c>
      <c r="B423" s="85">
        <v>786.44444444444446</v>
      </c>
      <c r="C423" s="86">
        <v>1.18</v>
      </c>
      <c r="D423" s="86">
        <v>1.0999999999999999</v>
      </c>
      <c r="E423" s="86">
        <v>1.22</v>
      </c>
      <c r="F423" s="87">
        <v>0.84</v>
      </c>
      <c r="G423" s="87">
        <v>0.89</v>
      </c>
      <c r="H423" s="87">
        <v>0.86</v>
      </c>
      <c r="I423" s="72"/>
    </row>
    <row r="424" spans="1:9" x14ac:dyDescent="0.25">
      <c r="A424" s="76">
        <v>4231</v>
      </c>
      <c r="B424" s="85">
        <v>788.25</v>
      </c>
      <c r="C424" s="86">
        <v>1.18</v>
      </c>
      <c r="D424" s="86">
        <v>1.0999999999999999</v>
      </c>
      <c r="E424" s="86">
        <v>1.22</v>
      </c>
      <c r="F424" s="87">
        <v>0.84</v>
      </c>
      <c r="G424" s="87">
        <v>0.89</v>
      </c>
      <c r="H424" s="87">
        <v>0.86</v>
      </c>
      <c r="I424" s="72"/>
    </row>
    <row r="425" spans="1:9" x14ac:dyDescent="0.25">
      <c r="A425" s="76">
        <v>4241</v>
      </c>
      <c r="B425" s="85">
        <v>790.05555555555554</v>
      </c>
      <c r="C425" s="86">
        <v>1.18</v>
      </c>
      <c r="D425" s="86">
        <v>1.0899999999999999</v>
      </c>
      <c r="E425" s="86">
        <v>1.22</v>
      </c>
      <c r="F425" s="87">
        <v>0.84</v>
      </c>
      <c r="G425" s="87">
        <v>0.89</v>
      </c>
      <c r="H425" s="87">
        <v>0.86</v>
      </c>
      <c r="I425" s="72"/>
    </row>
    <row r="426" spans="1:9" x14ac:dyDescent="0.25">
      <c r="A426" s="76">
        <v>4251</v>
      </c>
      <c r="B426" s="85">
        <v>791.86111111111109</v>
      </c>
      <c r="C426" s="86">
        <v>1.18</v>
      </c>
      <c r="D426" s="86">
        <v>1.0899999999999999</v>
      </c>
      <c r="E426" s="86">
        <v>1.22</v>
      </c>
      <c r="F426" s="87">
        <v>0.83</v>
      </c>
      <c r="G426" s="87">
        <v>0.89</v>
      </c>
      <c r="H426" s="87">
        <v>0.86</v>
      </c>
      <c r="I426" s="72"/>
    </row>
    <row r="427" spans="1:9" x14ac:dyDescent="0.25">
      <c r="A427" s="76">
        <v>4261</v>
      </c>
      <c r="B427" s="85">
        <v>793.66666666666663</v>
      </c>
      <c r="C427" s="86">
        <v>1.18</v>
      </c>
      <c r="D427" s="86">
        <v>1.0899999999999999</v>
      </c>
      <c r="E427" s="86">
        <v>1.21</v>
      </c>
      <c r="F427" s="87">
        <v>0.83</v>
      </c>
      <c r="G427" s="87">
        <v>0.89</v>
      </c>
      <c r="H427" s="87">
        <v>0.85</v>
      </c>
      <c r="I427" s="72"/>
    </row>
    <row r="428" spans="1:9" x14ac:dyDescent="0.25">
      <c r="A428" s="76">
        <v>4271</v>
      </c>
      <c r="B428" s="85">
        <v>795.47222222222217</v>
      </c>
      <c r="C428" s="86">
        <v>1.18</v>
      </c>
      <c r="D428" s="86">
        <v>1.0899999999999999</v>
      </c>
      <c r="E428" s="86">
        <v>1.21</v>
      </c>
      <c r="F428" s="87">
        <v>0.83</v>
      </c>
      <c r="G428" s="87">
        <v>0.89</v>
      </c>
      <c r="H428" s="87">
        <v>0.85</v>
      </c>
      <c r="I428" s="72"/>
    </row>
    <row r="429" spans="1:9" x14ac:dyDescent="0.25">
      <c r="A429" s="76">
        <v>4281</v>
      </c>
      <c r="B429" s="85">
        <v>797.45833333333337</v>
      </c>
      <c r="C429" s="86">
        <v>1.17</v>
      </c>
      <c r="D429" s="86">
        <v>1.0899999999999999</v>
      </c>
      <c r="E429" s="86">
        <v>1.21</v>
      </c>
      <c r="F429" s="87">
        <v>0.83</v>
      </c>
      <c r="G429" s="87">
        <v>0.89</v>
      </c>
      <c r="H429" s="87">
        <v>0.85</v>
      </c>
      <c r="I429" s="72"/>
    </row>
    <row r="430" spans="1:9" x14ac:dyDescent="0.25">
      <c r="A430" s="76">
        <v>4292</v>
      </c>
      <c r="B430" s="85">
        <v>799.26388888888891</v>
      </c>
      <c r="C430" s="86">
        <v>1.17</v>
      </c>
      <c r="D430" s="86">
        <v>1.0899999999999999</v>
      </c>
      <c r="E430" s="86">
        <v>1.21</v>
      </c>
      <c r="F430" s="87">
        <v>0.83</v>
      </c>
      <c r="G430" s="87">
        <v>0.89</v>
      </c>
      <c r="H430" s="87">
        <v>0.85</v>
      </c>
      <c r="I430" s="72"/>
    </row>
    <row r="431" spans="1:9" x14ac:dyDescent="0.25">
      <c r="A431" s="76">
        <v>4302</v>
      </c>
      <c r="B431" s="85">
        <v>801.06944444444446</v>
      </c>
      <c r="C431" s="86">
        <v>1.17</v>
      </c>
      <c r="D431" s="86">
        <v>1.0899999999999999</v>
      </c>
      <c r="E431" s="86">
        <v>1.21</v>
      </c>
      <c r="F431" s="87">
        <v>0.83</v>
      </c>
      <c r="G431" s="87">
        <v>0.89</v>
      </c>
      <c r="H431" s="87">
        <v>0.85</v>
      </c>
      <c r="I431" s="72"/>
    </row>
    <row r="432" spans="1:9" x14ac:dyDescent="0.25">
      <c r="A432" s="76">
        <v>4312</v>
      </c>
      <c r="B432" s="85">
        <v>802.875</v>
      </c>
      <c r="C432" s="86">
        <v>1.17</v>
      </c>
      <c r="D432" s="86">
        <v>1.0899999999999999</v>
      </c>
      <c r="E432" s="86">
        <v>1.21</v>
      </c>
      <c r="F432" s="87">
        <v>0.83</v>
      </c>
      <c r="G432" s="87">
        <v>0.89</v>
      </c>
      <c r="H432" s="87">
        <v>0.85</v>
      </c>
      <c r="I432" s="72"/>
    </row>
    <row r="433" spans="1:9" x14ac:dyDescent="0.25">
      <c r="A433" s="76">
        <v>4322</v>
      </c>
      <c r="B433" s="85">
        <v>804.68055555555554</v>
      </c>
      <c r="C433" s="86">
        <v>1.17</v>
      </c>
      <c r="D433" s="86">
        <v>1.0899999999999999</v>
      </c>
      <c r="E433" s="86">
        <v>1.21</v>
      </c>
      <c r="F433" s="87">
        <v>0.83</v>
      </c>
      <c r="G433" s="87">
        <v>0.88</v>
      </c>
      <c r="H433" s="87">
        <v>0.85</v>
      </c>
      <c r="I433" s="72"/>
    </row>
    <row r="434" spans="1:9" x14ac:dyDescent="0.25">
      <c r="A434" s="76">
        <v>4332</v>
      </c>
      <c r="B434" s="85">
        <v>806.48611111111109</v>
      </c>
      <c r="C434" s="86">
        <v>1.17</v>
      </c>
      <c r="D434" s="86">
        <v>1.0899999999999999</v>
      </c>
      <c r="E434" s="86">
        <v>1.21</v>
      </c>
      <c r="F434" s="87">
        <v>0.83</v>
      </c>
      <c r="G434" s="87">
        <v>0.88</v>
      </c>
      <c r="H434" s="87">
        <v>0.85</v>
      </c>
      <c r="I434" s="72"/>
    </row>
    <row r="435" spans="1:9" x14ac:dyDescent="0.25">
      <c r="A435" s="76">
        <v>4342</v>
      </c>
      <c r="B435" s="85">
        <v>808.29166666666663</v>
      </c>
      <c r="C435" s="86">
        <v>1.17</v>
      </c>
      <c r="D435" s="86">
        <v>1.0799999999999998</v>
      </c>
      <c r="E435" s="86">
        <v>1.21</v>
      </c>
      <c r="F435" s="87">
        <v>0.83</v>
      </c>
      <c r="G435" s="87">
        <v>0.88</v>
      </c>
      <c r="H435" s="87">
        <v>0.85</v>
      </c>
      <c r="I435" s="72"/>
    </row>
    <row r="436" spans="1:9" x14ac:dyDescent="0.25">
      <c r="A436" s="76">
        <v>4352</v>
      </c>
      <c r="B436" s="85">
        <v>810.27777777777771</v>
      </c>
      <c r="C436" s="86">
        <v>1.17</v>
      </c>
      <c r="D436" s="86">
        <v>1.0799999999999998</v>
      </c>
      <c r="E436" s="86">
        <v>1.21</v>
      </c>
      <c r="F436" s="87">
        <v>0.83</v>
      </c>
      <c r="G436" s="87">
        <v>0.88</v>
      </c>
      <c r="H436" s="87">
        <v>0.85</v>
      </c>
      <c r="I436" s="72"/>
    </row>
    <row r="437" spans="1:9" x14ac:dyDescent="0.25">
      <c r="A437" s="76">
        <v>4363</v>
      </c>
      <c r="B437" s="85">
        <v>812.08333333333337</v>
      </c>
      <c r="C437" s="86">
        <v>1.17</v>
      </c>
      <c r="D437" s="86">
        <v>1.0799999999999998</v>
      </c>
      <c r="E437" s="86">
        <v>1.21</v>
      </c>
      <c r="F437" s="87">
        <v>0.83</v>
      </c>
      <c r="G437" s="87">
        <v>0.88</v>
      </c>
      <c r="H437" s="87">
        <v>0.85</v>
      </c>
      <c r="I437" s="72"/>
    </row>
    <row r="438" spans="1:9" x14ac:dyDescent="0.25">
      <c r="A438" s="76">
        <v>4373</v>
      </c>
      <c r="B438" s="85">
        <v>813.88888888888891</v>
      </c>
      <c r="C438" s="86">
        <v>1.17</v>
      </c>
      <c r="D438" s="86">
        <v>1.0799999999999998</v>
      </c>
      <c r="E438" s="86">
        <v>1.21</v>
      </c>
      <c r="F438" s="87">
        <v>0.82</v>
      </c>
      <c r="G438" s="87">
        <v>0.88</v>
      </c>
      <c r="H438" s="87">
        <v>0.84</v>
      </c>
      <c r="I438" s="72"/>
    </row>
    <row r="439" spans="1:9" x14ac:dyDescent="0.25">
      <c r="A439" s="76">
        <v>4383</v>
      </c>
      <c r="B439" s="85">
        <v>815.69444444444446</v>
      </c>
      <c r="C439" s="86">
        <v>1.17</v>
      </c>
      <c r="D439" s="86">
        <v>1.0799999999999998</v>
      </c>
      <c r="E439" s="86">
        <v>1.21</v>
      </c>
      <c r="F439" s="87">
        <v>0.82</v>
      </c>
      <c r="G439" s="87">
        <v>0.88</v>
      </c>
      <c r="H439" s="87">
        <v>0.84</v>
      </c>
      <c r="I439" s="72"/>
    </row>
    <row r="440" spans="1:9" x14ac:dyDescent="0.25">
      <c r="A440" s="76">
        <v>4393</v>
      </c>
      <c r="B440" s="85">
        <v>817.5</v>
      </c>
      <c r="C440" s="86">
        <v>1.17</v>
      </c>
      <c r="D440" s="86">
        <v>1.0799999999999998</v>
      </c>
      <c r="E440" s="86">
        <v>1.2</v>
      </c>
      <c r="F440" s="87">
        <v>0.82</v>
      </c>
      <c r="G440" s="87">
        <v>0.88</v>
      </c>
      <c r="H440" s="87">
        <v>0.84</v>
      </c>
      <c r="I440" s="72"/>
    </row>
    <row r="441" spans="1:9" x14ac:dyDescent="0.25">
      <c r="A441" s="76">
        <v>4403</v>
      </c>
      <c r="B441" s="85">
        <v>819.30555555555554</v>
      </c>
      <c r="C441" s="86">
        <v>1.17</v>
      </c>
      <c r="D441" s="86">
        <v>1.0799999999999998</v>
      </c>
      <c r="E441" s="86">
        <v>1.2</v>
      </c>
      <c r="F441" s="87">
        <v>0.82</v>
      </c>
      <c r="G441" s="87">
        <v>0.88</v>
      </c>
      <c r="H441" s="87">
        <v>0.84</v>
      </c>
      <c r="I441" s="72"/>
    </row>
    <row r="442" spans="1:9" x14ac:dyDescent="0.25">
      <c r="A442" s="76">
        <v>4413</v>
      </c>
      <c r="B442" s="85">
        <v>821.11111111111109</v>
      </c>
      <c r="C442" s="86">
        <v>1.1599999999999999</v>
      </c>
      <c r="D442" s="86">
        <v>1.0799999999999998</v>
      </c>
      <c r="E442" s="86">
        <v>1.2</v>
      </c>
      <c r="F442" s="87">
        <v>0.82</v>
      </c>
      <c r="G442" s="87">
        <v>0.88</v>
      </c>
      <c r="H442" s="87">
        <v>0.84</v>
      </c>
      <c r="I442" s="72"/>
    </row>
    <row r="443" spans="1:9" x14ac:dyDescent="0.25">
      <c r="A443" s="76">
        <v>4423</v>
      </c>
      <c r="B443" s="85">
        <v>823.09722222222217</v>
      </c>
      <c r="C443" s="86">
        <v>1.1599999999999999</v>
      </c>
      <c r="D443" s="86">
        <v>1.0799999999999998</v>
      </c>
      <c r="E443" s="86">
        <v>1.2</v>
      </c>
      <c r="F443" s="87">
        <v>0.82</v>
      </c>
      <c r="G443" s="87">
        <v>0.87</v>
      </c>
      <c r="H443" s="87">
        <v>0.84</v>
      </c>
      <c r="I443" s="72"/>
    </row>
    <row r="444" spans="1:9" x14ac:dyDescent="0.25">
      <c r="A444" s="76">
        <v>4434</v>
      </c>
      <c r="B444" s="85">
        <v>824.90277777777771</v>
      </c>
      <c r="C444" s="86">
        <v>1.1599999999999999</v>
      </c>
      <c r="D444" s="86">
        <v>1.0799999999999998</v>
      </c>
      <c r="E444" s="86">
        <v>1.2</v>
      </c>
      <c r="F444" s="87">
        <v>0.82</v>
      </c>
      <c r="G444" s="87">
        <v>0.87</v>
      </c>
      <c r="H444" s="87">
        <v>0.84</v>
      </c>
      <c r="I444" s="72"/>
    </row>
    <row r="445" spans="1:9" x14ac:dyDescent="0.25">
      <c r="A445" s="76">
        <v>4444</v>
      </c>
      <c r="B445" s="85">
        <v>826.70833333333337</v>
      </c>
      <c r="C445" s="86">
        <v>1.1599999999999999</v>
      </c>
      <c r="D445" s="86">
        <v>1.07</v>
      </c>
      <c r="E445" s="86">
        <v>1.2</v>
      </c>
      <c r="F445" s="87">
        <v>0.82</v>
      </c>
      <c r="G445" s="87">
        <v>0.87</v>
      </c>
      <c r="H445" s="87">
        <v>0.84</v>
      </c>
      <c r="I445" s="72"/>
    </row>
    <row r="446" spans="1:9" x14ac:dyDescent="0.25">
      <c r="A446" s="76">
        <v>4454</v>
      </c>
      <c r="B446" s="85">
        <v>828.51388888888891</v>
      </c>
      <c r="C446" s="86">
        <v>1.1599999999999999</v>
      </c>
      <c r="D446" s="86">
        <v>1.07</v>
      </c>
      <c r="E446" s="86">
        <v>1.2</v>
      </c>
      <c r="F446" s="87">
        <v>0.82</v>
      </c>
      <c r="G446" s="87">
        <v>0.87</v>
      </c>
      <c r="H446" s="87">
        <v>0.84</v>
      </c>
      <c r="I446" s="72"/>
    </row>
    <row r="447" spans="1:9" x14ac:dyDescent="0.25">
      <c r="A447" s="76">
        <v>4464</v>
      </c>
      <c r="B447" s="85">
        <v>830.31944444444446</v>
      </c>
      <c r="C447" s="86">
        <v>1.1599999999999999</v>
      </c>
      <c r="D447" s="86">
        <v>1.07</v>
      </c>
      <c r="E447" s="86">
        <v>1.2</v>
      </c>
      <c r="F447" s="87">
        <v>0.82</v>
      </c>
      <c r="G447" s="87">
        <v>0.87</v>
      </c>
      <c r="H447" s="87">
        <v>0.84</v>
      </c>
      <c r="I447" s="72"/>
    </row>
    <row r="448" spans="1:9" x14ac:dyDescent="0.25">
      <c r="A448" s="76">
        <v>4474</v>
      </c>
      <c r="B448" s="85">
        <v>832.125</v>
      </c>
      <c r="C448" s="86">
        <v>1.1599999999999999</v>
      </c>
      <c r="D448" s="86">
        <v>1.07</v>
      </c>
      <c r="E448" s="86">
        <v>1.2</v>
      </c>
      <c r="F448" s="87">
        <v>0.82</v>
      </c>
      <c r="G448" s="87">
        <v>0.87</v>
      </c>
      <c r="H448" s="87">
        <v>0.84</v>
      </c>
      <c r="I448" s="72"/>
    </row>
    <row r="449" spans="1:9" x14ac:dyDescent="0.25">
      <c r="A449" s="76">
        <v>4484</v>
      </c>
      <c r="B449" s="85">
        <v>834.11111111111109</v>
      </c>
      <c r="C449" s="86">
        <v>1.1599999999999999</v>
      </c>
      <c r="D449" s="86">
        <v>1.07</v>
      </c>
      <c r="E449" s="86">
        <v>1.2</v>
      </c>
      <c r="F449" s="87">
        <v>0.80999999999999994</v>
      </c>
      <c r="G449" s="87">
        <v>0.87</v>
      </c>
      <c r="H449" s="87">
        <v>0.84</v>
      </c>
      <c r="I449" s="72"/>
    </row>
    <row r="450" spans="1:9" x14ac:dyDescent="0.25">
      <c r="A450" s="76">
        <v>4494</v>
      </c>
      <c r="B450" s="85">
        <v>835.91666666666663</v>
      </c>
      <c r="C450" s="86">
        <v>1.1599999999999999</v>
      </c>
      <c r="D450" s="86">
        <v>1.07</v>
      </c>
      <c r="E450" s="86">
        <v>1.2</v>
      </c>
      <c r="F450" s="87">
        <v>0.80999999999999994</v>
      </c>
      <c r="G450" s="87">
        <v>0.87</v>
      </c>
      <c r="H450" s="87">
        <v>0.83000000000000007</v>
      </c>
      <c r="I450" s="72"/>
    </row>
    <row r="451" spans="1:9" x14ac:dyDescent="0.25">
      <c r="A451" s="76">
        <v>4505</v>
      </c>
      <c r="B451" s="85">
        <v>837.72222222222217</v>
      </c>
      <c r="C451" s="86">
        <v>1.1599999999999999</v>
      </c>
      <c r="D451" s="86">
        <v>1.07</v>
      </c>
      <c r="E451" s="86">
        <v>1.2</v>
      </c>
      <c r="F451" s="87">
        <v>0.80999999999999994</v>
      </c>
      <c r="G451" s="87">
        <v>0.87</v>
      </c>
      <c r="H451" s="87">
        <v>0.83000000000000007</v>
      </c>
      <c r="I451" s="72"/>
    </row>
    <row r="452" spans="1:9" x14ac:dyDescent="0.25">
      <c r="A452" s="76">
        <v>4515</v>
      </c>
      <c r="B452" s="85">
        <v>839.52777777777771</v>
      </c>
      <c r="C452" s="86">
        <v>1.1599999999999999</v>
      </c>
      <c r="D452" s="86">
        <v>1.07</v>
      </c>
      <c r="E452" s="86">
        <v>1.2</v>
      </c>
      <c r="F452" s="87">
        <v>0.80999999999999994</v>
      </c>
      <c r="G452" s="87">
        <v>0.87</v>
      </c>
      <c r="H452" s="87">
        <v>0.83000000000000007</v>
      </c>
      <c r="I452" s="72"/>
    </row>
    <row r="453" spans="1:9" x14ac:dyDescent="0.25">
      <c r="A453" s="76">
        <v>4525</v>
      </c>
      <c r="B453" s="85">
        <v>841.33333333333337</v>
      </c>
      <c r="C453" s="86">
        <v>1.1599999999999999</v>
      </c>
      <c r="D453" s="86">
        <v>1.07</v>
      </c>
      <c r="E453" s="86">
        <v>1.2</v>
      </c>
      <c r="F453" s="87">
        <v>0.80999999999999994</v>
      </c>
      <c r="G453" s="87">
        <v>0.87</v>
      </c>
      <c r="H453" s="87">
        <v>0.83000000000000007</v>
      </c>
      <c r="I453" s="72"/>
    </row>
    <row r="454" spans="1:9" x14ac:dyDescent="0.25">
      <c r="A454" s="76">
        <v>4535</v>
      </c>
      <c r="B454" s="85">
        <v>843.13888888888891</v>
      </c>
      <c r="C454" s="86">
        <v>1.1599999999999999</v>
      </c>
      <c r="D454" s="86">
        <v>1.07</v>
      </c>
      <c r="E454" s="86">
        <v>1.19</v>
      </c>
      <c r="F454" s="87">
        <v>0.80999999999999994</v>
      </c>
      <c r="G454" s="87">
        <v>0.86</v>
      </c>
      <c r="H454" s="87">
        <v>0.83000000000000007</v>
      </c>
      <c r="I454" s="72"/>
    </row>
    <row r="455" spans="1:9" x14ac:dyDescent="0.25">
      <c r="A455" s="76">
        <v>4545</v>
      </c>
      <c r="B455" s="85">
        <v>844.94444444444446</v>
      </c>
      <c r="C455" s="86">
        <v>1.1499999999999999</v>
      </c>
      <c r="D455" s="86">
        <v>1.07</v>
      </c>
      <c r="E455" s="86">
        <v>1.19</v>
      </c>
      <c r="F455" s="87">
        <v>0.80999999999999994</v>
      </c>
      <c r="G455" s="87">
        <v>0.86</v>
      </c>
      <c r="H455" s="87">
        <v>0.83000000000000007</v>
      </c>
      <c r="I455" s="72"/>
    </row>
    <row r="456" spans="1:9" x14ac:dyDescent="0.25">
      <c r="A456" s="76">
        <v>4555</v>
      </c>
      <c r="B456" s="85">
        <v>846.74444444444441</v>
      </c>
      <c r="C456" s="86">
        <v>1.1499999999999999</v>
      </c>
      <c r="D456" s="86">
        <v>1.06</v>
      </c>
      <c r="E456" s="86">
        <v>1.19</v>
      </c>
      <c r="F456" s="87">
        <v>0.80999999999999994</v>
      </c>
      <c r="G456" s="87">
        <v>0.86</v>
      </c>
      <c r="H456" s="87">
        <v>0.83000000000000007</v>
      </c>
      <c r="I456" s="72"/>
    </row>
    <row r="457" spans="1:9" x14ac:dyDescent="0.25">
      <c r="A457" s="76">
        <v>4565</v>
      </c>
      <c r="B457" s="85">
        <v>848.54444444444437</v>
      </c>
      <c r="C457" s="86">
        <v>1.1499999999999999</v>
      </c>
      <c r="D457" s="86">
        <v>1.06</v>
      </c>
      <c r="E457" s="86">
        <v>1.19</v>
      </c>
      <c r="F457" s="87">
        <v>0.80999999999999994</v>
      </c>
      <c r="G457" s="87">
        <v>0.86</v>
      </c>
      <c r="H457" s="87">
        <v>0.83000000000000007</v>
      </c>
      <c r="I457" s="72"/>
    </row>
    <row r="458" spans="1:9" x14ac:dyDescent="0.25">
      <c r="A458" s="76">
        <v>4576</v>
      </c>
      <c r="B458" s="85">
        <v>850.34444444444432</v>
      </c>
      <c r="C458" s="86">
        <v>1.1499999999999999</v>
      </c>
      <c r="D458" s="86">
        <v>1.06</v>
      </c>
      <c r="E458" s="86">
        <v>1.19</v>
      </c>
      <c r="F458" s="87">
        <v>0.80999999999999994</v>
      </c>
      <c r="G458" s="87">
        <v>0.86</v>
      </c>
      <c r="H458" s="87">
        <v>0.83000000000000007</v>
      </c>
      <c r="I458" s="72"/>
    </row>
    <row r="459" spans="1:9" x14ac:dyDescent="0.25">
      <c r="C459" s="70"/>
      <c r="F459"/>
      <c r="G459"/>
      <c r="H459"/>
    </row>
    <row r="460" spans="1:9" x14ac:dyDescent="0.25">
      <c r="C460" s="70"/>
      <c r="F460"/>
      <c r="G460"/>
      <c r="H460"/>
    </row>
    <row r="461" spans="1:9" x14ac:dyDescent="0.25">
      <c r="C461" s="70"/>
      <c r="F461"/>
      <c r="G461"/>
      <c r="H461"/>
    </row>
    <row r="462" spans="1:9" x14ac:dyDescent="0.25">
      <c r="C462" s="70"/>
      <c r="F462"/>
      <c r="G462"/>
      <c r="H462"/>
    </row>
    <row r="463" spans="1:9" x14ac:dyDescent="0.25">
      <c r="C463" s="70"/>
      <c r="F463"/>
      <c r="G463"/>
      <c r="H463"/>
    </row>
    <row r="464" spans="1:9" x14ac:dyDescent="0.25">
      <c r="C464" s="70"/>
      <c r="F464"/>
      <c r="G464"/>
      <c r="H464"/>
    </row>
    <row r="465" spans="3:8" x14ac:dyDescent="0.25">
      <c r="C465" s="70"/>
      <c r="F465"/>
      <c r="G465"/>
      <c r="H465"/>
    </row>
    <row r="466" spans="3:8" x14ac:dyDescent="0.25">
      <c r="C466" s="70"/>
      <c r="F466"/>
      <c r="G466"/>
      <c r="H466"/>
    </row>
    <row r="467" spans="3:8" x14ac:dyDescent="0.25">
      <c r="C467" s="70"/>
      <c r="F467"/>
      <c r="G467"/>
      <c r="H467"/>
    </row>
    <row r="468" spans="3:8" x14ac:dyDescent="0.25">
      <c r="C468" s="70"/>
      <c r="F468"/>
      <c r="G468"/>
      <c r="H468"/>
    </row>
    <row r="469" spans="3:8" x14ac:dyDescent="0.25">
      <c r="C469" s="70"/>
      <c r="F469"/>
      <c r="G469"/>
      <c r="H469"/>
    </row>
    <row r="470" spans="3:8" x14ac:dyDescent="0.25">
      <c r="C470" s="70"/>
      <c r="F470"/>
      <c r="G470"/>
      <c r="H470"/>
    </row>
    <row r="471" spans="3:8" x14ac:dyDescent="0.25">
      <c r="C471" s="70"/>
      <c r="F471"/>
      <c r="G471"/>
      <c r="H471"/>
    </row>
    <row r="472" spans="3:8" x14ac:dyDescent="0.25">
      <c r="C472" s="70"/>
      <c r="F472"/>
      <c r="G472"/>
      <c r="H472"/>
    </row>
    <row r="473" spans="3:8" x14ac:dyDescent="0.25">
      <c r="C473" s="70"/>
      <c r="F473"/>
      <c r="G473"/>
      <c r="H473"/>
    </row>
    <row r="474" spans="3:8" x14ac:dyDescent="0.25">
      <c r="C474" s="70"/>
      <c r="F474"/>
      <c r="G474"/>
      <c r="H474"/>
    </row>
    <row r="475" spans="3:8" x14ac:dyDescent="0.25">
      <c r="C475" s="70"/>
      <c r="F475"/>
      <c r="G475"/>
      <c r="H475"/>
    </row>
    <row r="476" spans="3:8" x14ac:dyDescent="0.25">
      <c r="C476" s="70"/>
      <c r="F476"/>
      <c r="G476"/>
      <c r="H476"/>
    </row>
    <row r="477" spans="3:8" x14ac:dyDescent="0.25">
      <c r="C477" s="70"/>
      <c r="F477"/>
      <c r="G477"/>
      <c r="H477"/>
    </row>
    <row r="478" spans="3:8" x14ac:dyDescent="0.25">
      <c r="C478" s="70"/>
      <c r="F478"/>
      <c r="G478"/>
      <c r="H478"/>
    </row>
    <row r="479" spans="3:8" x14ac:dyDescent="0.25">
      <c r="C479" s="70"/>
      <c r="F479"/>
      <c r="G479"/>
      <c r="H479"/>
    </row>
    <row r="480" spans="3:8" x14ac:dyDescent="0.25">
      <c r="C480" s="70"/>
      <c r="F480"/>
      <c r="G480"/>
      <c r="H480"/>
    </row>
    <row r="481" spans="3:8" x14ac:dyDescent="0.25">
      <c r="C481" s="70"/>
      <c r="F481"/>
      <c r="G481"/>
      <c r="H481"/>
    </row>
    <row r="482" spans="3:8" x14ac:dyDescent="0.25">
      <c r="C482" s="70"/>
      <c r="F482"/>
      <c r="G482"/>
      <c r="H482"/>
    </row>
    <row r="483" spans="3:8" x14ac:dyDescent="0.25">
      <c r="C483" s="70"/>
      <c r="F483"/>
      <c r="G483"/>
      <c r="H483"/>
    </row>
    <row r="484" spans="3:8" x14ac:dyDescent="0.25">
      <c r="C484" s="70"/>
      <c r="F484"/>
      <c r="G484"/>
      <c r="H484"/>
    </row>
    <row r="485" spans="3:8" x14ac:dyDescent="0.25">
      <c r="C485" s="70"/>
      <c r="F485"/>
      <c r="G485"/>
      <c r="H485"/>
    </row>
    <row r="486" spans="3:8" x14ac:dyDescent="0.25">
      <c r="C486" s="70"/>
      <c r="F486"/>
      <c r="G486"/>
      <c r="H486"/>
    </row>
    <row r="487" spans="3:8" x14ac:dyDescent="0.25">
      <c r="C487" s="70"/>
      <c r="F487"/>
      <c r="G487"/>
      <c r="H487"/>
    </row>
    <row r="488" spans="3:8" x14ac:dyDescent="0.25">
      <c r="C488" s="70"/>
      <c r="F488"/>
      <c r="G488"/>
      <c r="H488"/>
    </row>
    <row r="489" spans="3:8" x14ac:dyDescent="0.25">
      <c r="C489" s="70"/>
      <c r="F489"/>
      <c r="G489"/>
      <c r="H489"/>
    </row>
    <row r="490" spans="3:8" x14ac:dyDescent="0.25">
      <c r="C490" s="70"/>
      <c r="F490"/>
      <c r="G490"/>
      <c r="H490"/>
    </row>
    <row r="491" spans="3:8" x14ac:dyDescent="0.25">
      <c r="C491" s="70"/>
      <c r="F491"/>
      <c r="G491"/>
      <c r="H491"/>
    </row>
    <row r="492" spans="3:8" x14ac:dyDescent="0.25">
      <c r="C492" s="70"/>
      <c r="F492"/>
      <c r="G492"/>
      <c r="H492"/>
    </row>
    <row r="493" spans="3:8" x14ac:dyDescent="0.25">
      <c r="C493" s="70"/>
      <c r="F493"/>
      <c r="G493"/>
      <c r="H493"/>
    </row>
    <row r="494" spans="3:8" x14ac:dyDescent="0.25">
      <c r="C494" s="70"/>
      <c r="F494"/>
      <c r="G494"/>
      <c r="H494"/>
    </row>
    <row r="495" spans="3:8" x14ac:dyDescent="0.25">
      <c r="C495" s="70"/>
      <c r="F495"/>
      <c r="G495"/>
      <c r="H495"/>
    </row>
    <row r="496" spans="3:8" x14ac:dyDescent="0.25">
      <c r="C496" s="70"/>
      <c r="F496"/>
      <c r="G496"/>
      <c r="H496"/>
    </row>
    <row r="497" spans="3:8" x14ac:dyDescent="0.25">
      <c r="C497" s="70"/>
      <c r="F497"/>
      <c r="G497"/>
      <c r="H497"/>
    </row>
    <row r="498" spans="3:8" x14ac:dyDescent="0.25">
      <c r="C498" s="70"/>
      <c r="F498"/>
      <c r="G498"/>
      <c r="H498"/>
    </row>
    <row r="499" spans="3:8" x14ac:dyDescent="0.25">
      <c r="C499" s="70"/>
      <c r="F499"/>
      <c r="G499"/>
      <c r="H499"/>
    </row>
    <row r="500" spans="3:8" x14ac:dyDescent="0.25">
      <c r="C500" s="70"/>
      <c r="F500"/>
      <c r="G500"/>
      <c r="H500"/>
    </row>
    <row r="501" spans="3:8" x14ac:dyDescent="0.25">
      <c r="C501" s="70"/>
      <c r="F501"/>
      <c r="G501"/>
      <c r="H501"/>
    </row>
    <row r="502" spans="3:8" x14ac:dyDescent="0.25">
      <c r="C502" s="70"/>
      <c r="F502"/>
      <c r="G502"/>
      <c r="H502"/>
    </row>
    <row r="503" spans="3:8" x14ac:dyDescent="0.25">
      <c r="C503" s="70"/>
      <c r="F503"/>
      <c r="G503"/>
      <c r="H503"/>
    </row>
    <row r="504" spans="3:8" x14ac:dyDescent="0.25">
      <c r="C504" s="70"/>
      <c r="F504"/>
      <c r="G504"/>
      <c r="H504"/>
    </row>
    <row r="505" spans="3:8" x14ac:dyDescent="0.25">
      <c r="C505" s="70"/>
      <c r="F505"/>
      <c r="G505"/>
      <c r="H505"/>
    </row>
    <row r="506" spans="3:8" x14ac:dyDescent="0.25">
      <c r="C506" s="70"/>
      <c r="F506"/>
      <c r="G506"/>
      <c r="H506"/>
    </row>
    <row r="507" spans="3:8" x14ac:dyDescent="0.25">
      <c r="C507" s="70"/>
      <c r="F507"/>
      <c r="G507"/>
      <c r="H507"/>
    </row>
    <row r="508" spans="3:8" x14ac:dyDescent="0.25">
      <c r="C508" s="70"/>
      <c r="F508"/>
      <c r="G508"/>
      <c r="H508"/>
    </row>
    <row r="509" spans="3:8" x14ac:dyDescent="0.25">
      <c r="C509" s="70"/>
      <c r="F509"/>
      <c r="G509"/>
      <c r="H509"/>
    </row>
    <row r="510" spans="3:8" x14ac:dyDescent="0.25">
      <c r="C510" s="70"/>
      <c r="F510"/>
      <c r="G510"/>
      <c r="H510"/>
    </row>
    <row r="511" spans="3:8" x14ac:dyDescent="0.25">
      <c r="C511" s="70"/>
      <c r="F511"/>
      <c r="G511"/>
      <c r="H511"/>
    </row>
    <row r="512" spans="3:8" x14ac:dyDescent="0.25">
      <c r="C512" s="70"/>
      <c r="F512"/>
      <c r="G512"/>
      <c r="H512"/>
    </row>
    <row r="513" spans="3:8" x14ac:dyDescent="0.25">
      <c r="C513" s="70"/>
      <c r="F513"/>
      <c r="G513"/>
      <c r="H513"/>
    </row>
    <row r="514" spans="3:8" x14ac:dyDescent="0.25">
      <c r="C514" s="70"/>
      <c r="F514"/>
      <c r="G514"/>
      <c r="H514"/>
    </row>
    <row r="515" spans="3:8" x14ac:dyDescent="0.25">
      <c r="C515" s="70"/>
      <c r="F515"/>
      <c r="G515"/>
      <c r="H515"/>
    </row>
    <row r="516" spans="3:8" x14ac:dyDescent="0.25">
      <c r="C516" s="70"/>
      <c r="F516"/>
      <c r="G516"/>
      <c r="H516"/>
    </row>
    <row r="517" spans="3:8" x14ac:dyDescent="0.25">
      <c r="C517" s="70"/>
      <c r="F517"/>
      <c r="G517"/>
      <c r="H517"/>
    </row>
    <row r="518" spans="3:8" x14ac:dyDescent="0.25">
      <c r="C518" s="70"/>
      <c r="F518"/>
      <c r="G518"/>
      <c r="H518"/>
    </row>
    <row r="519" spans="3:8" x14ac:dyDescent="0.25">
      <c r="C519" s="70"/>
      <c r="F519"/>
      <c r="G519"/>
      <c r="H519"/>
    </row>
    <row r="520" spans="3:8" x14ac:dyDescent="0.25">
      <c r="C520" s="70"/>
      <c r="F520"/>
      <c r="G520"/>
      <c r="H520"/>
    </row>
    <row r="521" spans="3:8" x14ac:dyDescent="0.25">
      <c r="C521" s="70"/>
      <c r="F521"/>
      <c r="G521"/>
      <c r="H521"/>
    </row>
    <row r="522" spans="3:8" x14ac:dyDescent="0.25">
      <c r="C522" s="70"/>
      <c r="F522"/>
      <c r="G522"/>
      <c r="H522"/>
    </row>
    <row r="523" spans="3:8" x14ac:dyDescent="0.25">
      <c r="C523" s="70"/>
      <c r="F523"/>
      <c r="G523"/>
    </row>
    <row r="524" spans="3:8" x14ac:dyDescent="0.25">
      <c r="C524" s="70"/>
      <c r="F524"/>
      <c r="G524"/>
    </row>
    <row r="525" spans="3:8" x14ac:dyDescent="0.25">
      <c r="C525" s="70"/>
      <c r="F525"/>
      <c r="G525"/>
    </row>
    <row r="526" spans="3:8" x14ac:dyDescent="0.25">
      <c r="C526" s="70"/>
      <c r="F526"/>
      <c r="G526"/>
    </row>
    <row r="527" spans="3:8" x14ac:dyDescent="0.25">
      <c r="C527" s="70"/>
      <c r="F527"/>
      <c r="G527"/>
    </row>
    <row r="528" spans="3:8" x14ac:dyDescent="0.25">
      <c r="C528" s="70"/>
      <c r="F528" s="70"/>
      <c r="G528"/>
    </row>
    <row r="529" spans="3:7" x14ac:dyDescent="0.25">
      <c r="C529" s="70"/>
      <c r="F529" s="70"/>
      <c r="G529"/>
    </row>
    <row r="530" spans="3:7" x14ac:dyDescent="0.25">
      <c r="C530" s="70"/>
      <c r="F530" s="70"/>
      <c r="G530"/>
    </row>
    <row r="531" spans="3:7" x14ac:dyDescent="0.25">
      <c r="C531" s="70"/>
      <c r="F531" s="70"/>
      <c r="G531"/>
    </row>
    <row r="532" spans="3:7" x14ac:dyDescent="0.25">
      <c r="C532" s="70"/>
      <c r="F532" s="70"/>
      <c r="G532"/>
    </row>
    <row r="533" spans="3:7" x14ac:dyDescent="0.25">
      <c r="C533" s="70"/>
      <c r="F533" s="70"/>
      <c r="G533"/>
    </row>
    <row r="534" spans="3:7" x14ac:dyDescent="0.25">
      <c r="C534" s="70"/>
      <c r="F534" s="70"/>
      <c r="G534"/>
    </row>
    <row r="535" spans="3:7" x14ac:dyDescent="0.25">
      <c r="C535" s="70"/>
      <c r="F535" s="70"/>
      <c r="G535"/>
    </row>
    <row r="536" spans="3:7" x14ac:dyDescent="0.25">
      <c r="C536" s="70"/>
      <c r="E536" s="77"/>
      <c r="F536" s="70"/>
      <c r="G536"/>
    </row>
    <row r="537" spans="3:7" x14ac:dyDescent="0.25">
      <c r="C537" s="70"/>
      <c r="E537" s="77"/>
      <c r="F537" s="70"/>
      <c r="G537"/>
    </row>
    <row r="538" spans="3:7" x14ac:dyDescent="0.25">
      <c r="C538" s="70"/>
      <c r="E538" s="77"/>
      <c r="F538" s="70"/>
      <c r="G538" s="70"/>
    </row>
    <row r="539" spans="3:7" x14ac:dyDescent="0.25">
      <c r="C539" s="70"/>
      <c r="E539" s="77"/>
      <c r="F539" s="70"/>
      <c r="G539" s="70"/>
    </row>
    <row r="540" spans="3:7" x14ac:dyDescent="0.25">
      <c r="C540" s="70"/>
      <c r="E540" s="77"/>
      <c r="F540" s="70"/>
      <c r="G540" s="70"/>
    </row>
    <row r="541" spans="3:7" x14ac:dyDescent="0.25">
      <c r="C541" s="70"/>
      <c r="E541" s="77"/>
      <c r="F541" s="70"/>
      <c r="G541" s="70"/>
    </row>
    <row r="542" spans="3:7" x14ac:dyDescent="0.25">
      <c r="C542" s="70"/>
      <c r="E542" s="77"/>
      <c r="F542" s="70"/>
      <c r="G542" s="70"/>
    </row>
    <row r="543" spans="3:7" x14ac:dyDescent="0.25">
      <c r="C543" s="70"/>
      <c r="E543" s="77"/>
      <c r="F543" s="70"/>
      <c r="G543" s="70"/>
    </row>
    <row r="544" spans="3:7" x14ac:dyDescent="0.25">
      <c r="C544" s="70"/>
      <c r="E544" s="77"/>
      <c r="F544" s="70"/>
      <c r="G544" s="70"/>
    </row>
    <row r="545" spans="3:7" x14ac:dyDescent="0.25">
      <c r="C545" s="70"/>
      <c r="E545" s="77"/>
      <c r="F545" s="70"/>
      <c r="G545" s="70"/>
    </row>
    <row r="546" spans="3:7" x14ac:dyDescent="0.25">
      <c r="C546" s="70"/>
      <c r="E546" s="77"/>
      <c r="F546" s="70"/>
      <c r="G546" s="70"/>
    </row>
    <row r="547" spans="3:7" x14ac:dyDescent="0.25">
      <c r="C547" s="70"/>
      <c r="E547" s="77"/>
      <c r="F547" s="70"/>
      <c r="G547" s="70"/>
    </row>
    <row r="548" spans="3:7" x14ac:dyDescent="0.25">
      <c r="C548" s="70"/>
      <c r="E548" s="77"/>
      <c r="F548" s="70"/>
      <c r="G548" s="70"/>
    </row>
    <row r="549" spans="3:7" x14ac:dyDescent="0.25">
      <c r="C549" s="70"/>
      <c r="E549" s="77"/>
      <c r="F549" s="70"/>
      <c r="G549" s="70"/>
    </row>
    <row r="550" spans="3:7" x14ac:dyDescent="0.25">
      <c r="C550" s="70"/>
      <c r="E550" s="77"/>
      <c r="F550" s="70"/>
      <c r="G550" s="70"/>
    </row>
    <row r="551" spans="3:7" x14ac:dyDescent="0.25">
      <c r="C551" s="70"/>
      <c r="E551" s="77"/>
      <c r="F551" s="70"/>
      <c r="G551" s="70"/>
    </row>
    <row r="552" spans="3:7" x14ac:dyDescent="0.25">
      <c r="C552" s="70"/>
      <c r="E552" s="77"/>
      <c r="F552" s="70"/>
      <c r="G552" s="70"/>
    </row>
    <row r="553" spans="3:7" x14ac:dyDescent="0.25">
      <c r="C553" s="70"/>
      <c r="E553" s="70"/>
      <c r="F553" s="70"/>
      <c r="G553" s="70"/>
    </row>
    <row r="554" spans="3:7" x14ac:dyDescent="0.25">
      <c r="C554" s="70"/>
      <c r="E554" s="70"/>
      <c r="F554" s="70"/>
      <c r="G554" s="70"/>
    </row>
    <row r="555" spans="3:7" x14ac:dyDescent="0.25">
      <c r="C555" s="70"/>
      <c r="E555" s="70"/>
      <c r="F555" s="70"/>
      <c r="G555" s="70"/>
    </row>
    <row r="556" spans="3:7" x14ac:dyDescent="0.25">
      <c r="C556" s="70"/>
      <c r="E556" s="70"/>
      <c r="F556" s="70"/>
      <c r="G556" s="70"/>
    </row>
    <row r="557" spans="3:7" x14ac:dyDescent="0.25">
      <c r="C557" s="70"/>
      <c r="E557" s="70"/>
      <c r="F557" s="70"/>
      <c r="G557" s="70"/>
    </row>
    <row r="558" spans="3:7" x14ac:dyDescent="0.25">
      <c r="C558" s="70"/>
      <c r="E558" s="70"/>
      <c r="F558" s="70"/>
      <c r="G558" s="70"/>
    </row>
    <row r="559" spans="3:7" x14ac:dyDescent="0.25">
      <c r="C559" s="70"/>
      <c r="E559" s="70"/>
      <c r="F559" s="70"/>
      <c r="G559" s="70"/>
    </row>
    <row r="560" spans="3:7" x14ac:dyDescent="0.25">
      <c r="C560" s="70"/>
      <c r="E560" s="70"/>
      <c r="F560" s="70"/>
      <c r="G560" s="70"/>
    </row>
    <row r="561" spans="3:7" x14ac:dyDescent="0.25">
      <c r="C561" s="70"/>
      <c r="E561" s="70"/>
      <c r="F561" s="70"/>
      <c r="G561" s="70"/>
    </row>
    <row r="562" spans="3:7" x14ac:dyDescent="0.25">
      <c r="C562" s="70"/>
      <c r="E562" s="70"/>
      <c r="F562" s="70"/>
      <c r="G562" s="70"/>
    </row>
    <row r="563" spans="3:7" x14ac:dyDescent="0.25">
      <c r="C563" s="70"/>
      <c r="E563" s="70"/>
      <c r="F563" s="70"/>
      <c r="G563" s="70"/>
    </row>
    <row r="564" spans="3:7" x14ac:dyDescent="0.25">
      <c r="C564" s="70"/>
      <c r="E564" s="70"/>
      <c r="F564" s="70"/>
      <c r="G564" s="70"/>
    </row>
    <row r="565" spans="3:7" x14ac:dyDescent="0.25">
      <c r="C565" s="70"/>
      <c r="E565" s="70"/>
      <c r="F565" s="70"/>
      <c r="G565" s="70"/>
    </row>
    <row r="566" spans="3:7" x14ac:dyDescent="0.25">
      <c r="C566" s="70"/>
      <c r="E566" s="70"/>
      <c r="F566" s="70"/>
      <c r="G566" s="70"/>
    </row>
    <row r="567" spans="3:7" x14ac:dyDescent="0.25">
      <c r="C567" s="70"/>
      <c r="E567" s="70"/>
      <c r="F567" s="70"/>
      <c r="G567" s="70"/>
    </row>
    <row r="568" spans="3:7" x14ac:dyDescent="0.25">
      <c r="C568" s="70"/>
      <c r="E568" s="70"/>
      <c r="F568" s="70"/>
      <c r="G568" s="70"/>
    </row>
    <row r="569" spans="3:7" x14ac:dyDescent="0.25">
      <c r="C569" s="70"/>
      <c r="E569" s="70"/>
      <c r="F569" s="70"/>
      <c r="G569" s="70"/>
    </row>
    <row r="570" spans="3:7" x14ac:dyDescent="0.25">
      <c r="C570" s="70"/>
      <c r="E570" s="70"/>
      <c r="F570" s="70"/>
      <c r="G570" s="70"/>
    </row>
    <row r="571" spans="3:7" x14ac:dyDescent="0.25">
      <c r="C571" s="70"/>
      <c r="E571" s="70"/>
      <c r="F571" s="70"/>
      <c r="G571" s="70"/>
    </row>
    <row r="572" spans="3:7" x14ac:dyDescent="0.25">
      <c r="C572" s="70"/>
      <c r="E572" s="70"/>
      <c r="F572" s="70"/>
      <c r="G572" s="70"/>
    </row>
    <row r="573" spans="3:7" x14ac:dyDescent="0.25">
      <c r="C573" s="70"/>
      <c r="E573" s="70"/>
      <c r="F573" s="70"/>
      <c r="G573" s="70"/>
    </row>
    <row r="574" spans="3:7" x14ac:dyDescent="0.25">
      <c r="C574" s="70"/>
      <c r="E574" s="70"/>
      <c r="F574" s="70"/>
      <c r="G574" s="70"/>
    </row>
    <row r="575" spans="3:7" x14ac:dyDescent="0.25">
      <c r="C575" s="70"/>
      <c r="E575" s="70"/>
      <c r="F575" s="70"/>
      <c r="G575" s="70"/>
    </row>
    <row r="576" spans="3:7" x14ac:dyDescent="0.25">
      <c r="C576" s="70"/>
      <c r="E576" s="70"/>
      <c r="F576" s="70"/>
      <c r="G576" s="70"/>
    </row>
    <row r="577" spans="3:7" x14ac:dyDescent="0.25">
      <c r="C577" s="70"/>
      <c r="E577" s="70"/>
      <c r="F577" s="70"/>
      <c r="G577" s="70"/>
    </row>
    <row r="578" spans="3:7" x14ac:dyDescent="0.25">
      <c r="C578" s="70"/>
      <c r="E578" s="70"/>
      <c r="F578" s="70"/>
      <c r="G578" s="70"/>
    </row>
    <row r="579" spans="3:7" x14ac:dyDescent="0.25">
      <c r="C579" s="70"/>
      <c r="E579" s="70"/>
      <c r="F579" s="70"/>
      <c r="G579" s="70"/>
    </row>
    <row r="580" spans="3:7" x14ac:dyDescent="0.25">
      <c r="C580" s="70"/>
      <c r="E580" s="70"/>
      <c r="F580" s="70"/>
      <c r="G580" s="70"/>
    </row>
    <row r="581" spans="3:7" x14ac:dyDescent="0.25">
      <c r="C581" s="70"/>
      <c r="E581" s="70"/>
      <c r="F581" s="70"/>
      <c r="G581" s="70"/>
    </row>
    <row r="582" spans="3:7" x14ac:dyDescent="0.25">
      <c r="C582" s="70"/>
      <c r="E582" s="70"/>
      <c r="F582" s="70"/>
      <c r="G582" s="70"/>
    </row>
    <row r="583" spans="3:7" x14ac:dyDescent="0.25">
      <c r="C583" s="70"/>
      <c r="E583" s="70"/>
      <c r="F583" s="70"/>
      <c r="G583" s="70"/>
    </row>
    <row r="584" spans="3:7" x14ac:dyDescent="0.25">
      <c r="C584" s="70"/>
      <c r="E584" s="70"/>
      <c r="F584" s="70"/>
      <c r="G584" s="70"/>
    </row>
    <row r="585" spans="3:7" x14ac:dyDescent="0.25">
      <c r="C585" s="70"/>
      <c r="E585" s="70"/>
      <c r="F585" s="70"/>
      <c r="G585" s="70"/>
    </row>
    <row r="586" spans="3:7" x14ac:dyDescent="0.25">
      <c r="C586" s="70"/>
      <c r="E586" s="70"/>
      <c r="F586" s="70"/>
      <c r="G586" s="70"/>
    </row>
    <row r="587" spans="3:7" x14ac:dyDescent="0.25">
      <c r="C587" s="70"/>
      <c r="E587" s="70"/>
      <c r="F587" s="70"/>
      <c r="G587" s="70"/>
    </row>
    <row r="588" spans="3:7" x14ac:dyDescent="0.25">
      <c r="C588" s="70"/>
      <c r="E588" s="70"/>
      <c r="F588" s="70"/>
      <c r="G588" s="70"/>
    </row>
    <row r="589" spans="3:7" x14ac:dyDescent="0.25">
      <c r="C589" s="70"/>
      <c r="E589" s="70"/>
      <c r="F589" s="70"/>
      <c r="G589" s="70"/>
    </row>
    <row r="590" spans="3:7" x14ac:dyDescent="0.25">
      <c r="C590" s="70"/>
      <c r="E590" s="70"/>
      <c r="F590" s="70"/>
      <c r="G590" s="70"/>
    </row>
    <row r="591" spans="3:7" x14ac:dyDescent="0.25">
      <c r="C591" s="70"/>
      <c r="E591" s="70"/>
      <c r="F591" s="70"/>
      <c r="G591" s="70"/>
    </row>
    <row r="592" spans="3:7" x14ac:dyDescent="0.25">
      <c r="C592" s="70"/>
      <c r="E592" s="70"/>
      <c r="F592" s="70"/>
      <c r="G592" s="70"/>
    </row>
    <row r="593" spans="3:7" x14ac:dyDescent="0.25">
      <c r="C593" s="70"/>
      <c r="E593" s="70"/>
      <c r="F593" s="70"/>
      <c r="G593" s="70"/>
    </row>
    <row r="594" spans="3:7" x14ac:dyDescent="0.25">
      <c r="C594" s="70"/>
      <c r="E594" s="70"/>
      <c r="F594" s="70"/>
      <c r="G594" s="70"/>
    </row>
    <row r="595" spans="3:7" x14ac:dyDescent="0.25">
      <c r="C595" s="70"/>
      <c r="E595" s="70"/>
      <c r="F595" s="70"/>
      <c r="G595" s="70"/>
    </row>
    <row r="596" spans="3:7" x14ac:dyDescent="0.25">
      <c r="C596" s="70"/>
      <c r="E596" s="70"/>
      <c r="F596" s="70"/>
      <c r="G596" s="70"/>
    </row>
    <row r="597" spans="3:7" x14ac:dyDescent="0.25">
      <c r="C597" s="70"/>
      <c r="E597" s="70"/>
      <c r="F597" s="70"/>
      <c r="G597" s="70"/>
    </row>
    <row r="598" spans="3:7" x14ac:dyDescent="0.25">
      <c r="C598" s="70"/>
      <c r="E598" s="70"/>
      <c r="F598" s="70"/>
      <c r="G598" s="70"/>
    </row>
    <row r="599" spans="3:7" x14ac:dyDescent="0.25">
      <c r="C599" s="70"/>
      <c r="E599" s="70"/>
      <c r="F599" s="70"/>
      <c r="G599" s="70"/>
    </row>
    <row r="600" spans="3:7" x14ac:dyDescent="0.25">
      <c r="C600" s="70"/>
      <c r="E600" s="70"/>
      <c r="F600" s="70"/>
      <c r="G600" s="70"/>
    </row>
    <row r="601" spans="3:7" x14ac:dyDescent="0.25">
      <c r="C601" s="70"/>
      <c r="E601" s="70"/>
      <c r="F601" s="70"/>
      <c r="G601" s="70"/>
    </row>
    <row r="602" spans="3:7" x14ac:dyDescent="0.25">
      <c r="C602" s="70"/>
      <c r="E602" s="70"/>
      <c r="F602" s="70"/>
      <c r="G602" s="70"/>
    </row>
  </sheetData>
  <mergeCells count="3">
    <mergeCell ref="C6:E6"/>
    <mergeCell ref="F6:H6"/>
    <mergeCell ref="A1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8"/>
  <sheetViews>
    <sheetView zoomScale="85" zoomScaleNormal="85" workbookViewId="0">
      <selection activeCell="U13" sqref="U13"/>
    </sheetView>
  </sheetViews>
  <sheetFormatPr defaultRowHeight="15" x14ac:dyDescent="0.25"/>
  <sheetData>
    <row r="1" spans="1:18" ht="15" customHeight="1" x14ac:dyDescent="0.25">
      <c r="A1" s="191" t="s">
        <v>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x14ac:dyDescent="0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18" ht="15.75" thickBot="1" x14ac:dyDescent="0.3"/>
    <row r="5" spans="1:18" x14ac:dyDescent="0.25">
      <c r="A5" s="185" t="s">
        <v>81</v>
      </c>
      <c r="B5" s="194"/>
      <c r="C5" s="194"/>
      <c r="D5" s="194"/>
      <c r="E5" s="194"/>
      <c r="F5" s="194"/>
      <c r="G5" s="194"/>
      <c r="H5" s="195"/>
      <c r="J5" s="185" t="s">
        <v>80</v>
      </c>
      <c r="K5" s="194"/>
      <c r="L5" s="194"/>
      <c r="M5" s="194"/>
      <c r="N5" s="194"/>
      <c r="O5" s="194"/>
      <c r="P5" s="194"/>
      <c r="Q5" s="194"/>
      <c r="R5" s="195"/>
    </row>
    <row r="6" spans="1:18" ht="15.75" thickBot="1" x14ac:dyDescent="0.3">
      <c r="A6" s="196"/>
      <c r="B6" s="197"/>
      <c r="C6" s="197"/>
      <c r="D6" s="197"/>
      <c r="E6" s="197"/>
      <c r="F6" s="197"/>
      <c r="G6" s="197"/>
      <c r="H6" s="198"/>
      <c r="J6" s="196"/>
      <c r="K6" s="197"/>
      <c r="L6" s="197"/>
      <c r="M6" s="197"/>
      <c r="N6" s="197"/>
      <c r="O6" s="197"/>
      <c r="P6" s="197"/>
      <c r="Q6" s="197"/>
      <c r="R6" s="198"/>
    </row>
    <row r="7" spans="1:18" x14ac:dyDescent="0.25">
      <c r="A7" s="141"/>
      <c r="B7" s="142"/>
      <c r="C7" s="143"/>
      <c r="D7" s="144"/>
      <c r="E7" s="144"/>
      <c r="F7" s="144"/>
      <c r="G7" s="144"/>
      <c r="H7" s="145"/>
      <c r="J7" s="141"/>
      <c r="K7" s="142"/>
      <c r="L7" s="143"/>
      <c r="M7" s="144"/>
      <c r="N7" s="144"/>
      <c r="O7" s="144"/>
      <c r="P7" s="144"/>
      <c r="Q7" s="144"/>
      <c r="R7" s="145"/>
    </row>
    <row r="8" spans="1:18" x14ac:dyDescent="0.25">
      <c r="A8" s="199" t="s">
        <v>96</v>
      </c>
      <c r="B8" s="200"/>
      <c r="C8" s="121">
        <v>5.42</v>
      </c>
      <c r="D8" s="121" t="s">
        <v>97</v>
      </c>
      <c r="E8" s="136"/>
      <c r="F8" s="146"/>
      <c r="G8" s="146"/>
      <c r="H8" s="147"/>
      <c r="J8" s="199" t="s">
        <v>96</v>
      </c>
      <c r="K8" s="200"/>
      <c r="L8" s="121">
        <v>6.24</v>
      </c>
      <c r="M8" s="121" t="s">
        <v>97</v>
      </c>
      <c r="N8" s="146"/>
      <c r="O8" s="146"/>
      <c r="P8" s="146"/>
      <c r="Q8" s="146"/>
      <c r="R8" s="147"/>
    </row>
    <row r="9" spans="1:18" x14ac:dyDescent="0.25">
      <c r="A9" s="199" t="s">
        <v>98</v>
      </c>
      <c r="B9" s="200"/>
      <c r="C9" s="121" t="s">
        <v>99</v>
      </c>
      <c r="D9" s="121" t="s">
        <v>82</v>
      </c>
      <c r="E9" s="136"/>
      <c r="F9" s="146"/>
      <c r="G9" s="146"/>
      <c r="H9" s="147"/>
      <c r="J9" s="199" t="s">
        <v>98</v>
      </c>
      <c r="K9" s="200"/>
      <c r="L9" s="121" t="s">
        <v>99</v>
      </c>
      <c r="M9" s="121" t="s">
        <v>82</v>
      </c>
      <c r="N9" s="153"/>
      <c r="O9" s="146"/>
      <c r="P9" s="146"/>
      <c r="Q9" s="146"/>
      <c r="R9" s="147"/>
    </row>
    <row r="10" spans="1:18" x14ac:dyDescent="0.25">
      <c r="A10" s="199" t="s">
        <v>79</v>
      </c>
      <c r="B10" s="200"/>
      <c r="C10" s="121">
        <v>10</v>
      </c>
      <c r="D10" s="121" t="s">
        <v>100</v>
      </c>
      <c r="E10" s="136"/>
      <c r="F10" s="146"/>
      <c r="G10" s="146"/>
      <c r="H10" s="147"/>
      <c r="J10" s="199" t="s">
        <v>79</v>
      </c>
      <c r="K10" s="200"/>
      <c r="L10" s="121">
        <v>10</v>
      </c>
      <c r="M10" s="121" t="s">
        <v>100</v>
      </c>
      <c r="N10" s="146"/>
      <c r="O10" s="146"/>
      <c r="P10" s="146"/>
      <c r="Q10" s="146"/>
      <c r="R10" s="147"/>
    </row>
    <row r="11" spans="1:18" x14ac:dyDescent="0.25">
      <c r="A11" s="148"/>
      <c r="B11" s="134"/>
      <c r="C11" s="135"/>
      <c r="D11" s="136"/>
      <c r="E11" s="136"/>
      <c r="F11" s="146"/>
      <c r="G11" s="146"/>
      <c r="H11" s="149"/>
      <c r="J11" s="148"/>
      <c r="K11" s="134"/>
      <c r="L11" s="135"/>
      <c r="M11" s="136"/>
      <c r="N11" s="136"/>
      <c r="O11" s="136"/>
      <c r="P11" s="146"/>
      <c r="Q11" s="150"/>
      <c r="R11" s="147"/>
    </row>
    <row r="12" spans="1:18" x14ac:dyDescent="0.25">
      <c r="A12" s="193" t="s">
        <v>101</v>
      </c>
      <c r="B12" s="137" t="s">
        <v>102</v>
      </c>
      <c r="C12" s="138">
        <v>20.010000000000002</v>
      </c>
      <c r="D12" s="136"/>
      <c r="E12" s="136"/>
      <c r="F12" s="146"/>
      <c r="G12" s="146"/>
      <c r="H12" s="147"/>
      <c r="J12" s="193" t="s">
        <v>101</v>
      </c>
      <c r="K12" s="137" t="s">
        <v>102</v>
      </c>
      <c r="L12" s="138">
        <v>20.010000000000002</v>
      </c>
      <c r="M12" s="136"/>
      <c r="N12" s="136"/>
      <c r="O12" s="136"/>
      <c r="P12" s="146"/>
      <c r="Q12" s="146"/>
      <c r="R12" s="149"/>
    </row>
    <row r="13" spans="1:18" x14ac:dyDescent="0.25">
      <c r="A13" s="193"/>
      <c r="B13" s="137" t="s">
        <v>103</v>
      </c>
      <c r="C13" s="138">
        <v>-0.14799999999999999</v>
      </c>
      <c r="D13" s="139"/>
      <c r="E13" s="139"/>
      <c r="F13" s="150"/>
      <c r="G13" s="146"/>
      <c r="H13" s="147"/>
      <c r="J13" s="193"/>
      <c r="K13" s="137" t="s">
        <v>103</v>
      </c>
      <c r="L13" s="138">
        <v>-0.21099999999999999</v>
      </c>
      <c r="M13" s="139"/>
      <c r="N13" s="139"/>
      <c r="O13" s="139"/>
      <c r="P13" s="146"/>
      <c r="Q13" s="146"/>
      <c r="R13" s="147"/>
    </row>
    <row r="14" spans="1:18" x14ac:dyDescent="0.25">
      <c r="A14" s="193"/>
      <c r="B14" s="137" t="s">
        <v>104</v>
      </c>
      <c r="C14" s="138">
        <v>548.70000000000005</v>
      </c>
      <c r="D14" s="136"/>
      <c r="E14" s="136"/>
      <c r="F14" s="146"/>
      <c r="G14" s="146"/>
      <c r="H14" s="147"/>
      <c r="J14" s="193"/>
      <c r="K14" s="137" t="s">
        <v>104</v>
      </c>
      <c r="L14" s="138">
        <v>548.65</v>
      </c>
      <c r="M14" s="136"/>
      <c r="N14" s="136"/>
      <c r="O14" s="136"/>
      <c r="P14" s="146"/>
      <c r="Q14" s="146"/>
      <c r="R14" s="147"/>
    </row>
    <row r="15" spans="1:18" x14ac:dyDescent="0.25">
      <c r="A15" s="193"/>
      <c r="B15" s="137" t="s">
        <v>105</v>
      </c>
      <c r="C15" s="140">
        <v>-0.21299999999999999</v>
      </c>
      <c r="D15" s="136"/>
      <c r="E15" s="136"/>
      <c r="F15" s="146"/>
      <c r="G15" s="146"/>
      <c r="H15" s="147"/>
      <c r="J15" s="193"/>
      <c r="K15" s="137" t="s">
        <v>105</v>
      </c>
      <c r="L15" s="140">
        <v>-5.7000000000000002E-2</v>
      </c>
      <c r="M15" s="136"/>
      <c r="N15" s="136"/>
      <c r="O15" s="136"/>
      <c r="P15" s="146"/>
      <c r="Q15" s="146"/>
      <c r="R15" s="147"/>
    </row>
    <row r="16" spans="1:18" x14ac:dyDescent="0.25">
      <c r="A16" s="193"/>
      <c r="B16" s="137" t="s">
        <v>106</v>
      </c>
      <c r="C16" s="138">
        <f>C15-C17*C14</f>
        <v>-0.14553986267945296</v>
      </c>
      <c r="D16" s="136"/>
      <c r="E16" s="136"/>
      <c r="F16" s="146"/>
      <c r="G16" s="146"/>
      <c r="H16" s="147"/>
      <c r="J16" s="193"/>
      <c r="K16" s="137" t="s">
        <v>106</v>
      </c>
      <c r="L16" s="138">
        <f>L15-L17*L14</f>
        <v>-0.21682918432203391</v>
      </c>
      <c r="M16" s="136"/>
      <c r="N16" s="136"/>
      <c r="O16" s="136"/>
      <c r="P16" s="146"/>
      <c r="Q16" s="146"/>
      <c r="R16" s="147"/>
    </row>
    <row r="17" spans="1:18" x14ac:dyDescent="0.25">
      <c r="A17" s="193"/>
      <c r="B17" s="137" t="s">
        <v>78</v>
      </c>
      <c r="C17" s="138">
        <f>(C15-C13)/(C14-C12)</f>
        <v>-1.2294539333068528E-4</v>
      </c>
      <c r="D17" s="136"/>
      <c r="E17" s="136"/>
      <c r="F17" s="146"/>
      <c r="G17" s="146"/>
      <c r="H17" s="147"/>
      <c r="J17" s="193"/>
      <c r="K17" s="137" t="s">
        <v>78</v>
      </c>
      <c r="L17" s="138">
        <f>(L15-L13)/(L14-L12)</f>
        <v>2.9131355932203391E-4</v>
      </c>
      <c r="M17" s="136"/>
      <c r="N17" s="136"/>
      <c r="O17" s="136"/>
      <c r="P17" s="146"/>
      <c r="Q17" s="146"/>
      <c r="R17" s="147"/>
    </row>
    <row r="18" spans="1:18" x14ac:dyDescent="0.25">
      <c r="A18" s="148"/>
      <c r="B18" s="151"/>
      <c r="C18" s="152"/>
      <c r="D18" s="146"/>
      <c r="E18" s="146"/>
      <c r="F18" s="146"/>
      <c r="G18" s="146"/>
      <c r="H18" s="147"/>
      <c r="J18" s="148"/>
      <c r="K18" s="151"/>
      <c r="L18" s="152"/>
      <c r="M18" s="146"/>
      <c r="N18" s="146"/>
      <c r="O18" s="146"/>
      <c r="P18" s="146"/>
      <c r="Q18" s="146"/>
      <c r="R18" s="147"/>
    </row>
    <row r="19" spans="1:18" ht="105" x14ac:dyDescent="0.25">
      <c r="A19" s="122" t="s">
        <v>67</v>
      </c>
      <c r="B19" s="123" t="s">
        <v>107</v>
      </c>
      <c r="C19" s="123" t="s">
        <v>77</v>
      </c>
      <c r="D19" s="123" t="s">
        <v>108</v>
      </c>
      <c r="E19" s="123" t="s">
        <v>109</v>
      </c>
      <c r="F19" s="123" t="s">
        <v>110</v>
      </c>
      <c r="G19" s="66" t="s">
        <v>114</v>
      </c>
      <c r="H19" s="124" t="s">
        <v>112</v>
      </c>
      <c r="I19" s="78"/>
      <c r="J19" s="122" t="s">
        <v>67</v>
      </c>
      <c r="K19" s="123" t="s">
        <v>107</v>
      </c>
      <c r="L19" s="123" t="s">
        <v>77</v>
      </c>
      <c r="M19" s="123" t="s">
        <v>108</v>
      </c>
      <c r="N19" s="123" t="s">
        <v>109</v>
      </c>
      <c r="O19" s="123" t="s">
        <v>110</v>
      </c>
      <c r="P19" s="123" t="s">
        <v>111</v>
      </c>
      <c r="Q19" s="123" t="s">
        <v>112</v>
      </c>
      <c r="R19" s="124" t="s">
        <v>113</v>
      </c>
    </row>
    <row r="20" spans="1:18" x14ac:dyDescent="0.25">
      <c r="A20" s="125">
        <v>20</v>
      </c>
      <c r="B20" s="126">
        <f>E20</f>
        <v>-0.14799877054606667</v>
      </c>
      <c r="C20" s="126">
        <v>60</v>
      </c>
      <c r="D20" s="126"/>
      <c r="E20" s="126">
        <f>$C$17*A20+$C$16</f>
        <v>-0.14799877054606667</v>
      </c>
      <c r="F20" s="126"/>
      <c r="G20" s="126"/>
      <c r="H20" s="127"/>
      <c r="I20" s="73"/>
      <c r="J20" s="125">
        <v>20</v>
      </c>
      <c r="K20" s="126">
        <f>N20</f>
        <v>-0.21100291313559322</v>
      </c>
      <c r="L20" s="126">
        <v>60</v>
      </c>
      <c r="M20" s="126"/>
      <c r="N20" s="126">
        <f>$L$17*J20+$L$16</f>
        <v>-0.21100291313559322</v>
      </c>
      <c r="O20" s="126"/>
      <c r="P20" s="126"/>
      <c r="Q20" s="126"/>
      <c r="R20" s="127"/>
    </row>
    <row r="21" spans="1:18" x14ac:dyDescent="0.25">
      <c r="A21" s="128">
        <v>21</v>
      </c>
      <c r="B21" s="129">
        <v>-0.84199999999999997</v>
      </c>
      <c r="C21" s="129">
        <v>73.8</v>
      </c>
      <c r="D21" s="126">
        <f>(C21-C20)*B21/$C$8</f>
        <v>-2.1438376383763833</v>
      </c>
      <c r="E21" s="126">
        <f>$C$17*A21+$C$16</f>
        <v>-0.14812171593939735</v>
      </c>
      <c r="F21" s="126">
        <f>(C21-C20)*(B21-E21)/$C$8</f>
        <v>-1.7667011660583605</v>
      </c>
      <c r="G21" s="126"/>
      <c r="H21" s="127"/>
      <c r="I21" s="73"/>
      <c r="J21" s="128">
        <v>21</v>
      </c>
      <c r="K21" s="129">
        <v>-1.0089999999999999</v>
      </c>
      <c r="L21" s="129">
        <v>73.8</v>
      </c>
      <c r="M21" s="126">
        <f>(L21-L20)*K21/$L$8</f>
        <v>-2.2314423076923067</v>
      </c>
      <c r="N21" s="126">
        <f t="shared" ref="N21:N84" si="0">$L$17*J21+$L$16</f>
        <v>-0.2107115995762712</v>
      </c>
      <c r="O21" s="126">
        <f>(L21-L20)*(K21-N21)/$L$8</f>
        <v>-1.765445500937092</v>
      </c>
      <c r="P21" s="126"/>
      <c r="Q21" s="126"/>
      <c r="R21" s="127"/>
    </row>
    <row r="22" spans="1:18" x14ac:dyDescent="0.25">
      <c r="A22" s="128">
        <v>22</v>
      </c>
      <c r="B22" s="129">
        <v>-1.083</v>
      </c>
      <c r="C22" s="129">
        <v>80.5</v>
      </c>
      <c r="D22" s="126">
        <f t="shared" ref="D22:D85" si="1">(C22-C21)*B22/$C$8</f>
        <v>-1.3387638376383768</v>
      </c>
      <c r="E22" s="126">
        <f t="shared" ref="E22:E85" si="2">$C$17*A22+$C$16</f>
        <v>-0.14824466133272804</v>
      </c>
      <c r="F22" s="126">
        <f t="shared" ref="F22:F85" si="3">(C22-C21)*(B22-E22)/$C$8</f>
        <v>-1.1555093669872185</v>
      </c>
      <c r="G22" s="126"/>
      <c r="H22" s="127"/>
      <c r="I22" s="73"/>
      <c r="J22" s="128">
        <v>22</v>
      </c>
      <c r="K22" s="129">
        <v>-1.278</v>
      </c>
      <c r="L22" s="129">
        <v>80.5</v>
      </c>
      <c r="M22" s="126">
        <f t="shared" ref="M22:M85" si="4">(L22-L21)*K22/$L$8</f>
        <v>-1.372211538461539</v>
      </c>
      <c r="N22" s="126">
        <f t="shared" si="0"/>
        <v>-0.21042028601694915</v>
      </c>
      <c r="O22" s="126">
        <f t="shared" ref="O22:O85" si="5">(L22-L21)*(K22-N22)/$L$8</f>
        <v>-1.1462795005907762</v>
      </c>
      <c r="P22" s="126"/>
      <c r="Q22" s="126"/>
      <c r="R22" s="127"/>
    </row>
    <row r="23" spans="1:18" x14ac:dyDescent="0.25">
      <c r="A23" s="128">
        <v>23</v>
      </c>
      <c r="B23" s="129">
        <v>-1.18</v>
      </c>
      <c r="C23" s="129">
        <v>86.7</v>
      </c>
      <c r="D23" s="126">
        <f t="shared" si="1"/>
        <v>-1.3498154981549821</v>
      </c>
      <c r="E23" s="126">
        <f t="shared" si="2"/>
        <v>-0.14836760672605873</v>
      </c>
      <c r="F23" s="126">
        <f t="shared" si="3"/>
        <v>-1.1800960956270183</v>
      </c>
      <c r="G23" s="126"/>
      <c r="H23" s="127"/>
      <c r="I23" s="73"/>
      <c r="J23" s="128">
        <v>23</v>
      </c>
      <c r="K23" s="129">
        <v>-1.373</v>
      </c>
      <c r="L23" s="129">
        <v>86.7</v>
      </c>
      <c r="M23" s="126">
        <f t="shared" si="4"/>
        <v>-1.3641987179487185</v>
      </c>
      <c r="N23" s="126">
        <f t="shared" si="0"/>
        <v>-0.21012897245762713</v>
      </c>
      <c r="O23" s="126">
        <f t="shared" si="5"/>
        <v>-1.1554167260837684</v>
      </c>
      <c r="P23" s="126"/>
      <c r="Q23" s="126"/>
      <c r="R23" s="127"/>
    </row>
    <row r="24" spans="1:18" x14ac:dyDescent="0.25">
      <c r="A24" s="128">
        <v>24</v>
      </c>
      <c r="B24" s="129">
        <v>-1.2170000000000001</v>
      </c>
      <c r="C24" s="129">
        <v>92.8</v>
      </c>
      <c r="D24" s="126">
        <f t="shared" si="1"/>
        <v>-1.3696863468634675</v>
      </c>
      <c r="E24" s="126">
        <f t="shared" si="2"/>
        <v>-0.14849055211938941</v>
      </c>
      <c r="F24" s="126">
        <f t="shared" si="3"/>
        <v>-1.2025659837770701</v>
      </c>
      <c r="G24" s="126"/>
      <c r="H24" s="127"/>
      <c r="I24" s="73"/>
      <c r="J24" s="128">
        <v>24</v>
      </c>
      <c r="K24" s="129">
        <v>-1.417</v>
      </c>
      <c r="L24" s="129">
        <v>92.8</v>
      </c>
      <c r="M24" s="126">
        <f t="shared" si="4"/>
        <v>-1.385208333333332</v>
      </c>
      <c r="N24" s="126">
        <f t="shared" si="0"/>
        <v>-0.20983765889830508</v>
      </c>
      <c r="O24" s="126">
        <f t="shared" si="5"/>
        <v>-1.1800785706282584</v>
      </c>
      <c r="P24" s="126"/>
      <c r="Q24" s="126"/>
      <c r="R24" s="127"/>
    </row>
    <row r="25" spans="1:18" x14ac:dyDescent="0.25">
      <c r="A25" s="128">
        <v>25</v>
      </c>
      <c r="B25" s="129">
        <v>-1.238</v>
      </c>
      <c r="C25" s="129">
        <v>98.8</v>
      </c>
      <c r="D25" s="126">
        <f t="shared" si="1"/>
        <v>-1.3704797047970481</v>
      </c>
      <c r="E25" s="126">
        <f t="shared" si="2"/>
        <v>-0.1486134975127201</v>
      </c>
      <c r="F25" s="126">
        <f t="shared" si="3"/>
        <v>-1.2059629178825977</v>
      </c>
      <c r="G25" s="126"/>
      <c r="H25" s="127"/>
      <c r="I25" s="73"/>
      <c r="J25" s="128">
        <v>25</v>
      </c>
      <c r="K25" s="129">
        <v>-1.444</v>
      </c>
      <c r="L25" s="129">
        <v>98.8</v>
      </c>
      <c r="M25" s="126">
        <f t="shared" si="4"/>
        <v>-1.3884615384615384</v>
      </c>
      <c r="N25" s="126">
        <f t="shared" si="0"/>
        <v>-0.20954634533898306</v>
      </c>
      <c r="O25" s="126">
        <f t="shared" si="5"/>
        <v>-1.1869746679432855</v>
      </c>
      <c r="P25" s="126"/>
      <c r="Q25" s="126"/>
      <c r="R25" s="127"/>
    </row>
    <row r="26" spans="1:18" x14ac:dyDescent="0.25">
      <c r="A26" s="128">
        <v>26</v>
      </c>
      <c r="B26" s="129">
        <v>-1.2509999999999999</v>
      </c>
      <c r="C26" s="129">
        <v>104.8</v>
      </c>
      <c r="D26" s="126">
        <f t="shared" si="1"/>
        <v>-1.3848708487084871</v>
      </c>
      <c r="E26" s="126">
        <f t="shared" si="2"/>
        <v>-0.14873644290605079</v>
      </c>
      <c r="F26" s="126">
        <f t="shared" si="3"/>
        <v>-1.2202179598826004</v>
      </c>
      <c r="G26" s="126"/>
      <c r="H26" s="127"/>
      <c r="I26" s="73"/>
      <c r="J26" s="128">
        <v>26</v>
      </c>
      <c r="K26" s="129">
        <v>-1.4630000000000001</v>
      </c>
      <c r="L26" s="129">
        <v>104.9</v>
      </c>
      <c r="M26" s="126">
        <f t="shared" si="4"/>
        <v>-1.430176282051284</v>
      </c>
      <c r="N26" s="126">
        <f t="shared" si="0"/>
        <v>-0.20925503177966104</v>
      </c>
      <c r="O26" s="126">
        <f t="shared" si="5"/>
        <v>-1.2256160747025766</v>
      </c>
      <c r="P26" s="126"/>
      <c r="Q26" s="126"/>
      <c r="R26" s="127"/>
    </row>
    <row r="27" spans="1:18" x14ac:dyDescent="0.25">
      <c r="A27" s="128">
        <v>27</v>
      </c>
      <c r="B27" s="129">
        <v>-1.264</v>
      </c>
      <c r="C27" s="129">
        <v>110.8</v>
      </c>
      <c r="D27" s="126">
        <f t="shared" si="1"/>
        <v>-1.3992619926199261</v>
      </c>
      <c r="E27" s="126">
        <f t="shared" si="2"/>
        <v>-0.14885938829938147</v>
      </c>
      <c r="F27" s="126">
        <f t="shared" si="3"/>
        <v>-1.2344730018826038</v>
      </c>
      <c r="G27" s="126"/>
      <c r="H27" s="127"/>
      <c r="I27" s="73"/>
      <c r="J27" s="128">
        <v>27</v>
      </c>
      <c r="K27" s="129">
        <v>-1.482</v>
      </c>
      <c r="L27" s="129">
        <v>110.9</v>
      </c>
      <c r="M27" s="126">
        <f t="shared" si="4"/>
        <v>-1.4249999999999998</v>
      </c>
      <c r="N27" s="126">
        <f t="shared" si="0"/>
        <v>-0.20896371822033899</v>
      </c>
      <c r="O27" s="126">
        <f t="shared" si="5"/>
        <v>-1.2240733478650585</v>
      </c>
      <c r="P27" s="126"/>
      <c r="Q27" s="126"/>
      <c r="R27" s="127"/>
    </row>
    <row r="28" spans="1:18" x14ac:dyDescent="0.25">
      <c r="A28" s="128">
        <v>28</v>
      </c>
      <c r="B28" s="129">
        <v>-1.28</v>
      </c>
      <c r="C28" s="129">
        <v>116.9</v>
      </c>
      <c r="D28" s="126">
        <f t="shared" si="1"/>
        <v>-1.4405904059040611</v>
      </c>
      <c r="E28" s="126">
        <f t="shared" si="2"/>
        <v>-0.14898233369271213</v>
      </c>
      <c r="F28" s="126">
        <f t="shared" si="3"/>
        <v>-1.2729165617111562</v>
      </c>
      <c r="G28" s="126"/>
      <c r="H28" s="127"/>
      <c r="I28" s="73"/>
      <c r="J28" s="128">
        <v>28</v>
      </c>
      <c r="K28" s="129">
        <v>-1.5009999999999999</v>
      </c>
      <c r="L28" s="129">
        <v>116.9</v>
      </c>
      <c r="M28" s="126">
        <f t="shared" si="4"/>
        <v>-1.4432692307692307</v>
      </c>
      <c r="N28" s="126">
        <f t="shared" si="0"/>
        <v>-0.20867240466101697</v>
      </c>
      <c r="O28" s="126">
        <f t="shared" si="5"/>
        <v>-1.2426226878259452</v>
      </c>
      <c r="P28" s="126"/>
      <c r="Q28" s="126"/>
      <c r="R28" s="127"/>
    </row>
    <row r="29" spans="1:18" x14ac:dyDescent="0.25">
      <c r="A29" s="128">
        <v>29</v>
      </c>
      <c r="B29" s="129">
        <v>-1.2949999999999999</v>
      </c>
      <c r="C29" s="129">
        <v>122.9</v>
      </c>
      <c r="D29" s="126">
        <f t="shared" si="1"/>
        <v>-1.4335793357933579</v>
      </c>
      <c r="E29" s="126">
        <f t="shared" si="2"/>
        <v>-0.14910527908604282</v>
      </c>
      <c r="F29" s="126">
        <f t="shared" si="3"/>
        <v>-1.268518141233163</v>
      </c>
      <c r="G29" s="126"/>
      <c r="H29" s="127"/>
      <c r="I29" s="73"/>
      <c r="J29" s="128">
        <v>29</v>
      </c>
      <c r="K29" s="129">
        <v>-1.52</v>
      </c>
      <c r="L29" s="129">
        <v>122.9</v>
      </c>
      <c r="M29" s="126">
        <f t="shared" si="4"/>
        <v>-1.4615384615384617</v>
      </c>
      <c r="N29" s="126">
        <f t="shared" si="0"/>
        <v>-0.20838109110169492</v>
      </c>
      <c r="O29" s="126">
        <f t="shared" si="5"/>
        <v>-1.2611720277868317</v>
      </c>
      <c r="P29" s="126"/>
      <c r="Q29" s="126"/>
      <c r="R29" s="127"/>
    </row>
    <row r="30" spans="1:18" x14ac:dyDescent="0.25">
      <c r="A30" s="128">
        <v>30</v>
      </c>
      <c r="B30" s="129">
        <v>-1.3109999999999999</v>
      </c>
      <c r="C30" s="129">
        <v>128.9</v>
      </c>
      <c r="D30" s="126">
        <f t="shared" si="1"/>
        <v>-1.4512915129151291</v>
      </c>
      <c r="E30" s="126">
        <f t="shared" si="2"/>
        <v>-0.14922822447937351</v>
      </c>
      <c r="F30" s="126">
        <f t="shared" si="3"/>
        <v>-1.2860942164434981</v>
      </c>
      <c r="G30" s="126"/>
      <c r="H30" s="127"/>
      <c r="I30" s="73"/>
      <c r="J30" s="128">
        <v>30</v>
      </c>
      <c r="K30" s="129">
        <v>-1.5409999999999999</v>
      </c>
      <c r="L30" s="129">
        <v>129</v>
      </c>
      <c r="M30" s="126">
        <f t="shared" si="4"/>
        <v>-1.5064262820512806</v>
      </c>
      <c r="N30" s="126">
        <f t="shared" si="0"/>
        <v>-0.2080897775423729</v>
      </c>
      <c r="O30" s="126">
        <f t="shared" si="5"/>
        <v>-1.3030051854153071</v>
      </c>
      <c r="P30" s="126"/>
      <c r="Q30" s="126"/>
      <c r="R30" s="127"/>
    </row>
    <row r="31" spans="1:18" x14ac:dyDescent="0.25">
      <c r="A31" s="128">
        <v>31</v>
      </c>
      <c r="B31" s="129">
        <v>-1.33</v>
      </c>
      <c r="C31" s="129">
        <v>134.9</v>
      </c>
      <c r="D31" s="126">
        <f t="shared" si="1"/>
        <v>-1.4723247232472325</v>
      </c>
      <c r="E31" s="126">
        <f t="shared" si="2"/>
        <v>-0.14935116987270419</v>
      </c>
      <c r="F31" s="126">
        <f t="shared" si="3"/>
        <v>-1.3069913248641654</v>
      </c>
      <c r="G31" s="126"/>
      <c r="H31" s="127"/>
      <c r="I31" s="73"/>
      <c r="J31" s="128">
        <v>31</v>
      </c>
      <c r="K31" s="129">
        <v>-1.569</v>
      </c>
      <c r="L31" s="129">
        <v>135</v>
      </c>
      <c r="M31" s="126">
        <f t="shared" si="4"/>
        <v>-1.5086538461538461</v>
      </c>
      <c r="N31" s="126">
        <f t="shared" si="0"/>
        <v>-0.20779846398305085</v>
      </c>
      <c r="O31" s="126">
        <f t="shared" si="5"/>
        <v>-1.3088476307855279</v>
      </c>
      <c r="P31" s="126"/>
      <c r="Q31" s="126"/>
      <c r="R31" s="127"/>
    </row>
    <row r="32" spans="1:18" x14ac:dyDescent="0.25">
      <c r="A32" s="128">
        <v>32</v>
      </c>
      <c r="B32" s="129">
        <v>-1.3460000000000001</v>
      </c>
      <c r="C32" s="129">
        <v>140.9</v>
      </c>
      <c r="D32" s="126">
        <f t="shared" si="1"/>
        <v>-1.4900369003690037</v>
      </c>
      <c r="E32" s="126">
        <f t="shared" si="2"/>
        <v>-0.14947411526603488</v>
      </c>
      <c r="F32" s="126">
        <f t="shared" si="3"/>
        <v>-1.3245674000745002</v>
      </c>
      <c r="G32" s="126"/>
      <c r="H32" s="127"/>
      <c r="I32" s="73"/>
      <c r="J32" s="128">
        <v>32</v>
      </c>
      <c r="K32" s="129">
        <v>-1.5960000000000001</v>
      </c>
      <c r="L32" s="129">
        <v>141</v>
      </c>
      <c r="M32" s="126">
        <f t="shared" si="4"/>
        <v>-1.5346153846153847</v>
      </c>
      <c r="N32" s="126">
        <f t="shared" si="0"/>
        <v>-0.20750715042372883</v>
      </c>
      <c r="O32" s="126">
        <f t="shared" si="5"/>
        <v>-1.3350892784387223</v>
      </c>
      <c r="P32" s="126"/>
      <c r="Q32" s="126"/>
      <c r="R32" s="127"/>
    </row>
    <row r="33" spans="1:18" x14ac:dyDescent="0.25">
      <c r="A33" s="128">
        <v>33</v>
      </c>
      <c r="B33" s="129">
        <v>-1.365</v>
      </c>
      <c r="C33" s="129">
        <v>146.9</v>
      </c>
      <c r="D33" s="126">
        <f t="shared" si="1"/>
        <v>-1.5110701107011069</v>
      </c>
      <c r="E33" s="126">
        <f t="shared" si="2"/>
        <v>-0.14959706065936557</v>
      </c>
      <c r="F33" s="126">
        <f t="shared" si="3"/>
        <v>-1.3454645084951673</v>
      </c>
      <c r="G33" s="126"/>
      <c r="H33" s="127"/>
      <c r="I33" s="73"/>
      <c r="J33" s="128">
        <v>33</v>
      </c>
      <c r="K33" s="129">
        <v>-1.619</v>
      </c>
      <c r="L33" s="129">
        <v>147</v>
      </c>
      <c r="M33" s="126">
        <f t="shared" si="4"/>
        <v>-1.5567307692307693</v>
      </c>
      <c r="N33" s="126">
        <f t="shared" si="0"/>
        <v>-0.20721583686440678</v>
      </c>
      <c r="O33" s="126">
        <f t="shared" si="5"/>
        <v>-1.3574847722457628</v>
      </c>
      <c r="P33" s="126"/>
      <c r="Q33" s="126"/>
      <c r="R33" s="127"/>
    </row>
    <row r="34" spans="1:18" x14ac:dyDescent="0.25">
      <c r="A34" s="128">
        <v>34</v>
      </c>
      <c r="B34" s="129">
        <v>-1.383</v>
      </c>
      <c r="C34" s="129">
        <v>152.9</v>
      </c>
      <c r="D34" s="126">
        <f t="shared" si="1"/>
        <v>-1.5309963099630997</v>
      </c>
      <c r="E34" s="126">
        <f t="shared" si="2"/>
        <v>-0.14972000605269625</v>
      </c>
      <c r="F34" s="126">
        <f t="shared" si="3"/>
        <v>-1.3652546058457238</v>
      </c>
      <c r="G34" s="126"/>
      <c r="H34" s="127"/>
      <c r="I34" s="73"/>
      <c r="J34" s="128">
        <v>34</v>
      </c>
      <c r="K34" s="129">
        <v>-1.647</v>
      </c>
      <c r="L34" s="129">
        <v>153</v>
      </c>
      <c r="M34" s="126">
        <f t="shared" si="4"/>
        <v>-1.5836538461538461</v>
      </c>
      <c r="N34" s="126">
        <f t="shared" si="0"/>
        <v>-0.20692452330508476</v>
      </c>
      <c r="O34" s="126">
        <f t="shared" si="5"/>
        <v>-1.3846879583604956</v>
      </c>
      <c r="P34" s="126"/>
      <c r="Q34" s="126"/>
      <c r="R34" s="127"/>
    </row>
    <row r="35" spans="1:18" x14ac:dyDescent="0.25">
      <c r="A35" s="128">
        <v>35</v>
      </c>
      <c r="B35" s="129">
        <v>-1.403</v>
      </c>
      <c r="C35" s="129">
        <v>158.9</v>
      </c>
      <c r="D35" s="126">
        <f t="shared" si="1"/>
        <v>-1.5531365313653136</v>
      </c>
      <c r="E35" s="126">
        <f t="shared" si="2"/>
        <v>-0.14984295144602694</v>
      </c>
      <c r="F35" s="126">
        <f t="shared" si="3"/>
        <v>-1.3872587253365016</v>
      </c>
      <c r="G35" s="126"/>
      <c r="H35" s="127"/>
      <c r="I35" s="73"/>
      <c r="J35" s="128">
        <v>35</v>
      </c>
      <c r="K35" s="129">
        <v>-1.6759999999999999</v>
      </c>
      <c r="L35" s="129">
        <v>159</v>
      </c>
      <c r="M35" s="126">
        <f t="shared" si="4"/>
        <v>-1.6115384615384614</v>
      </c>
      <c r="N35" s="126">
        <f t="shared" si="0"/>
        <v>-0.20663320974576271</v>
      </c>
      <c r="O35" s="126">
        <f t="shared" si="5"/>
        <v>-1.4128526829367665</v>
      </c>
      <c r="P35" s="126"/>
      <c r="Q35" s="126"/>
      <c r="R35" s="127"/>
    </row>
    <row r="36" spans="1:18" x14ac:dyDescent="0.25">
      <c r="A36" s="128">
        <v>36</v>
      </c>
      <c r="B36" s="129">
        <v>-1.421</v>
      </c>
      <c r="C36" s="129">
        <v>164.9</v>
      </c>
      <c r="D36" s="126">
        <f t="shared" si="1"/>
        <v>-1.5730627306273062</v>
      </c>
      <c r="E36" s="126">
        <f t="shared" si="2"/>
        <v>-0.14996589683935763</v>
      </c>
      <c r="F36" s="126">
        <f t="shared" si="3"/>
        <v>-1.4070488226870581</v>
      </c>
      <c r="G36" s="126"/>
      <c r="H36" s="127"/>
      <c r="I36" s="73"/>
      <c r="J36" s="128">
        <v>36</v>
      </c>
      <c r="K36" s="129">
        <v>-1.7050000000000001</v>
      </c>
      <c r="L36" s="129">
        <v>165</v>
      </c>
      <c r="M36" s="126">
        <f t="shared" si="4"/>
        <v>-1.6394230769230769</v>
      </c>
      <c r="N36" s="126">
        <f t="shared" si="0"/>
        <v>-0.20634189618644069</v>
      </c>
      <c r="O36" s="126">
        <f t="shared" si="5"/>
        <v>-1.4410174075130378</v>
      </c>
      <c r="P36" s="126">
        <v>-1.728</v>
      </c>
      <c r="Q36" s="126">
        <f>(L36-L35)*(K36-P36)/$L$8</f>
        <v>2.2115384615384526E-2</v>
      </c>
      <c r="R36" s="127"/>
    </row>
    <row r="37" spans="1:18" x14ac:dyDescent="0.25">
      <c r="A37" s="128">
        <v>37</v>
      </c>
      <c r="B37" s="129">
        <v>-1.4450000000000001</v>
      </c>
      <c r="C37" s="129">
        <v>170.9</v>
      </c>
      <c r="D37" s="126">
        <f t="shared" si="1"/>
        <v>-1.5996309963099631</v>
      </c>
      <c r="E37" s="126">
        <f t="shared" si="2"/>
        <v>-0.15008884223268831</v>
      </c>
      <c r="F37" s="126">
        <f t="shared" si="3"/>
        <v>-1.4334809864582787</v>
      </c>
      <c r="G37" s="126"/>
      <c r="H37" s="127"/>
      <c r="I37" s="73"/>
      <c r="J37" s="128">
        <v>37</v>
      </c>
      <c r="K37" s="129">
        <v>-1.74</v>
      </c>
      <c r="L37" s="129">
        <v>171</v>
      </c>
      <c r="M37" s="126">
        <f t="shared" si="4"/>
        <v>-1.6730769230769229</v>
      </c>
      <c r="N37" s="126">
        <f t="shared" si="0"/>
        <v>-0.20605058262711864</v>
      </c>
      <c r="O37" s="126">
        <f t="shared" si="5"/>
        <v>-1.4749513628585398</v>
      </c>
      <c r="P37" s="126">
        <v>-1.728</v>
      </c>
      <c r="Q37" s="126">
        <f t="shared" ref="Q37:Q100" si="6">(L37-L36)*(K37-P37)/$L$8</f>
        <v>-1.1538461538461548E-2</v>
      </c>
      <c r="R37" s="127"/>
    </row>
    <row r="38" spans="1:18" x14ac:dyDescent="0.25">
      <c r="A38" s="128">
        <v>38</v>
      </c>
      <c r="B38" s="129">
        <v>-1.466</v>
      </c>
      <c r="C38" s="129">
        <v>177</v>
      </c>
      <c r="D38" s="126">
        <f t="shared" si="1"/>
        <v>-1.6499261992619911</v>
      </c>
      <c r="E38" s="126">
        <f t="shared" si="2"/>
        <v>-0.150211787626019</v>
      </c>
      <c r="F38" s="126">
        <f t="shared" si="3"/>
        <v>-1.4808686523028185</v>
      </c>
      <c r="G38" s="126"/>
      <c r="H38" s="127"/>
      <c r="I38" s="73"/>
      <c r="J38" s="128">
        <v>38</v>
      </c>
      <c r="K38" s="129">
        <v>-1.7689999999999999</v>
      </c>
      <c r="L38" s="129">
        <v>177</v>
      </c>
      <c r="M38" s="126">
        <f t="shared" si="4"/>
        <v>-1.7009615384615382</v>
      </c>
      <c r="N38" s="126">
        <f t="shared" si="0"/>
        <v>-0.20575926906779662</v>
      </c>
      <c r="O38" s="126">
        <f t="shared" si="5"/>
        <v>-1.5031160874348106</v>
      </c>
      <c r="P38" s="126">
        <v>-1.728</v>
      </c>
      <c r="Q38" s="126">
        <f t="shared" si="6"/>
        <v>-3.9423076923076852E-2</v>
      </c>
      <c r="R38" s="127"/>
    </row>
    <row r="39" spans="1:18" x14ac:dyDescent="0.25">
      <c r="A39" s="128">
        <v>39</v>
      </c>
      <c r="B39" s="129">
        <v>-1.492</v>
      </c>
      <c r="C39" s="129">
        <v>183</v>
      </c>
      <c r="D39" s="126">
        <f t="shared" si="1"/>
        <v>-1.6516605166051661</v>
      </c>
      <c r="E39" s="126">
        <f t="shared" si="2"/>
        <v>-0.15033473301934969</v>
      </c>
      <c r="F39" s="126">
        <f t="shared" si="3"/>
        <v>-1.4852383029306095</v>
      </c>
      <c r="G39" s="126"/>
      <c r="H39" s="127"/>
      <c r="I39" s="73"/>
      <c r="J39" s="128">
        <v>39</v>
      </c>
      <c r="K39" s="129">
        <v>-1.8009999999999999</v>
      </c>
      <c r="L39" s="129">
        <v>183</v>
      </c>
      <c r="M39" s="126">
        <f t="shared" si="4"/>
        <v>-1.7317307692307691</v>
      </c>
      <c r="N39" s="126">
        <f t="shared" si="0"/>
        <v>-0.20546795550847458</v>
      </c>
      <c r="O39" s="126">
        <f t="shared" si="5"/>
        <v>-1.5341654273956973</v>
      </c>
      <c r="P39" s="126">
        <v>-1.728</v>
      </c>
      <c r="Q39" s="126">
        <f t="shared" si="6"/>
        <v>-7.0192307692307651E-2</v>
      </c>
      <c r="R39" s="127"/>
    </row>
    <row r="40" spans="1:18" x14ac:dyDescent="0.25">
      <c r="A40" s="128">
        <v>40</v>
      </c>
      <c r="B40" s="129">
        <v>-1.5149999999999999</v>
      </c>
      <c r="C40" s="129">
        <v>189</v>
      </c>
      <c r="D40" s="126">
        <f t="shared" si="1"/>
        <v>-1.6771217712177122</v>
      </c>
      <c r="E40" s="126">
        <f t="shared" si="2"/>
        <v>-0.15045767841268037</v>
      </c>
      <c r="F40" s="126">
        <f t="shared" si="3"/>
        <v>-1.5105634556317191</v>
      </c>
      <c r="G40" s="126"/>
      <c r="H40" s="127"/>
      <c r="I40" s="73"/>
      <c r="J40" s="128">
        <v>40</v>
      </c>
      <c r="K40" s="129">
        <v>-1.8320000000000001</v>
      </c>
      <c r="L40" s="129">
        <v>189.1</v>
      </c>
      <c r="M40" s="126">
        <f t="shared" si="4"/>
        <v>-1.7908974358974341</v>
      </c>
      <c r="N40" s="126">
        <f t="shared" si="0"/>
        <v>-0.20517664194915256</v>
      </c>
      <c r="O40" s="126">
        <f t="shared" si="5"/>
        <v>-1.5903241160432948</v>
      </c>
      <c r="P40" s="126">
        <v>-1.728</v>
      </c>
      <c r="Q40" s="126">
        <f t="shared" si="6"/>
        <v>-0.10166666666666666</v>
      </c>
      <c r="R40" s="127"/>
    </row>
    <row r="41" spans="1:18" x14ac:dyDescent="0.25">
      <c r="A41" s="128">
        <v>41</v>
      </c>
      <c r="B41" s="129">
        <v>-1.5369999999999999</v>
      </c>
      <c r="C41" s="129">
        <v>195</v>
      </c>
      <c r="D41" s="126">
        <f t="shared" si="1"/>
        <v>-1.7014760147601475</v>
      </c>
      <c r="E41" s="126">
        <f t="shared" si="2"/>
        <v>-0.15058062380601106</v>
      </c>
      <c r="F41" s="126">
        <f t="shared" si="3"/>
        <v>-1.5347815972627183</v>
      </c>
      <c r="G41" s="126"/>
      <c r="H41" s="127"/>
      <c r="I41" s="73"/>
      <c r="J41" s="128">
        <v>41</v>
      </c>
      <c r="K41" s="129">
        <v>-1.869</v>
      </c>
      <c r="L41" s="129">
        <v>195.1</v>
      </c>
      <c r="M41" s="126">
        <f t="shared" si="4"/>
        <v>-1.7971153846153847</v>
      </c>
      <c r="N41" s="126">
        <f t="shared" si="0"/>
        <v>-0.20488532838983051</v>
      </c>
      <c r="O41" s="126">
        <f t="shared" si="5"/>
        <v>-1.6001102611636244</v>
      </c>
      <c r="P41" s="126">
        <v>-1.728</v>
      </c>
      <c r="Q41" s="126">
        <f t="shared" si="6"/>
        <v>-0.13557692307692309</v>
      </c>
      <c r="R41" s="127"/>
    </row>
    <row r="42" spans="1:18" x14ac:dyDescent="0.25">
      <c r="A42" s="128">
        <v>42</v>
      </c>
      <c r="B42" s="129">
        <v>-1.5580000000000001</v>
      </c>
      <c r="C42" s="129">
        <v>201</v>
      </c>
      <c r="D42" s="126">
        <f t="shared" si="1"/>
        <v>-1.7247232472324725</v>
      </c>
      <c r="E42" s="126">
        <f t="shared" si="2"/>
        <v>-0.15070356919934175</v>
      </c>
      <c r="F42" s="126">
        <f t="shared" si="3"/>
        <v>-1.5578927278236072</v>
      </c>
      <c r="G42" s="126"/>
      <c r="H42" s="127"/>
      <c r="I42" s="73"/>
      <c r="J42" s="128">
        <v>42</v>
      </c>
      <c r="K42" s="129">
        <v>-1.9079999999999999</v>
      </c>
      <c r="L42" s="129">
        <v>201.1</v>
      </c>
      <c r="M42" s="126">
        <f t="shared" si="4"/>
        <v>-1.8346153846153845</v>
      </c>
      <c r="N42" s="126">
        <f t="shared" si="0"/>
        <v>-0.20459401483050849</v>
      </c>
      <c r="O42" s="126">
        <f t="shared" si="5"/>
        <v>-1.6378903703552803</v>
      </c>
      <c r="P42" s="126">
        <v>-1.728</v>
      </c>
      <c r="Q42" s="126">
        <f t="shared" si="6"/>
        <v>-0.17307692307692302</v>
      </c>
      <c r="R42" s="127"/>
    </row>
    <row r="43" spans="1:18" x14ac:dyDescent="0.25">
      <c r="A43" s="128">
        <v>43</v>
      </c>
      <c r="B43" s="129">
        <v>-1.59</v>
      </c>
      <c r="C43" s="129">
        <v>207</v>
      </c>
      <c r="D43" s="126">
        <f t="shared" si="1"/>
        <v>-1.7601476014760149</v>
      </c>
      <c r="E43" s="126">
        <f t="shared" si="2"/>
        <v>-0.15082651459267243</v>
      </c>
      <c r="F43" s="126">
        <f t="shared" si="3"/>
        <v>-1.5931809801557133</v>
      </c>
      <c r="G43" s="126"/>
      <c r="H43" s="127"/>
      <c r="I43" s="73"/>
      <c r="J43" s="128">
        <v>43</v>
      </c>
      <c r="K43" s="129">
        <v>-1.948</v>
      </c>
      <c r="L43" s="129">
        <v>207.1</v>
      </c>
      <c r="M43" s="126">
        <f t="shared" si="4"/>
        <v>-1.8730769230769229</v>
      </c>
      <c r="N43" s="126">
        <f t="shared" si="0"/>
        <v>-0.20430270127118644</v>
      </c>
      <c r="O43" s="126">
        <f t="shared" si="5"/>
        <v>-1.6766320180084746</v>
      </c>
      <c r="P43" s="126">
        <v>-1.728</v>
      </c>
      <c r="Q43" s="126">
        <f t="shared" si="6"/>
        <v>-0.21153846153846151</v>
      </c>
      <c r="R43" s="127"/>
    </row>
    <row r="44" spans="1:18" x14ac:dyDescent="0.25">
      <c r="A44" s="128">
        <v>44</v>
      </c>
      <c r="B44" s="129">
        <v>-1.6160000000000001</v>
      </c>
      <c r="C44" s="129">
        <v>213</v>
      </c>
      <c r="D44" s="126">
        <f t="shared" si="1"/>
        <v>-1.7889298892988932</v>
      </c>
      <c r="E44" s="126">
        <f t="shared" si="2"/>
        <v>-0.15094945998600312</v>
      </c>
      <c r="F44" s="126">
        <f t="shared" si="3"/>
        <v>-1.6218271660671555</v>
      </c>
      <c r="G44" s="126"/>
      <c r="H44" s="127"/>
      <c r="I44" s="73"/>
      <c r="J44" s="128">
        <v>44</v>
      </c>
      <c r="K44" s="129">
        <v>-1.9870000000000001</v>
      </c>
      <c r="L44" s="129">
        <v>213.1</v>
      </c>
      <c r="M44" s="126">
        <f t="shared" si="4"/>
        <v>-1.9105769230769232</v>
      </c>
      <c r="N44" s="126">
        <f t="shared" si="0"/>
        <v>-0.20401138771186442</v>
      </c>
      <c r="O44" s="126">
        <f t="shared" si="5"/>
        <v>-1.7144121272001303</v>
      </c>
      <c r="P44" s="126">
        <v>-1.728</v>
      </c>
      <c r="Q44" s="126">
        <f t="shared" si="6"/>
        <v>-0.24903846153846165</v>
      </c>
      <c r="R44" s="127"/>
    </row>
    <row r="45" spans="1:18" x14ac:dyDescent="0.25">
      <c r="A45" s="128">
        <v>45</v>
      </c>
      <c r="B45" s="129">
        <v>-1.6419999999999999</v>
      </c>
      <c r="C45" s="129">
        <v>219</v>
      </c>
      <c r="D45" s="126">
        <f t="shared" si="1"/>
        <v>-1.8177121771217712</v>
      </c>
      <c r="E45" s="126">
        <f t="shared" si="2"/>
        <v>-0.15107240537933381</v>
      </c>
      <c r="F45" s="126">
        <f t="shared" si="3"/>
        <v>-1.650473351978597</v>
      </c>
      <c r="G45" s="126"/>
      <c r="H45" s="127"/>
      <c r="I45" s="73"/>
      <c r="J45" s="128">
        <v>45</v>
      </c>
      <c r="K45" s="129">
        <v>-2.0249999999999999</v>
      </c>
      <c r="L45" s="129">
        <v>219.1</v>
      </c>
      <c r="M45" s="126">
        <f t="shared" si="4"/>
        <v>-1.9471153846153844</v>
      </c>
      <c r="N45" s="126">
        <f t="shared" si="0"/>
        <v>-0.20372007415254237</v>
      </c>
      <c r="O45" s="126">
        <f t="shared" si="5"/>
        <v>-1.7512306979302474</v>
      </c>
      <c r="P45" s="126">
        <v>-1.728</v>
      </c>
      <c r="Q45" s="126">
        <f t="shared" si="6"/>
        <v>-0.28557692307692301</v>
      </c>
      <c r="R45" s="127"/>
    </row>
    <row r="46" spans="1:18" x14ac:dyDescent="0.25">
      <c r="A46" s="128">
        <v>46</v>
      </c>
      <c r="B46" s="129">
        <v>-1.671</v>
      </c>
      <c r="C46" s="129">
        <v>225</v>
      </c>
      <c r="D46" s="126">
        <f t="shared" si="1"/>
        <v>-1.8498154981549815</v>
      </c>
      <c r="E46" s="126">
        <f t="shared" si="2"/>
        <v>-0.15119535077266449</v>
      </c>
      <c r="F46" s="126">
        <f t="shared" si="3"/>
        <v>-1.6824405711003716</v>
      </c>
      <c r="G46" s="126"/>
      <c r="H46" s="127"/>
      <c r="I46" s="73"/>
      <c r="J46" s="128">
        <v>46</v>
      </c>
      <c r="K46" s="129">
        <v>-2.0630000000000002</v>
      </c>
      <c r="L46" s="129">
        <v>225.1</v>
      </c>
      <c r="M46" s="126">
        <f t="shared" si="4"/>
        <v>-1.9836538461538462</v>
      </c>
      <c r="N46" s="126">
        <f t="shared" si="0"/>
        <v>-0.20342876059322035</v>
      </c>
      <c r="O46" s="126">
        <f t="shared" si="5"/>
        <v>-1.7880492686603653</v>
      </c>
      <c r="P46" s="126">
        <v>-1.728</v>
      </c>
      <c r="Q46" s="126">
        <f t="shared" si="6"/>
        <v>-0.3221153846153848</v>
      </c>
      <c r="R46" s="127"/>
    </row>
    <row r="47" spans="1:18" x14ac:dyDescent="0.25">
      <c r="A47" s="128">
        <v>47</v>
      </c>
      <c r="B47" s="129">
        <v>-1.6990000000000001</v>
      </c>
      <c r="C47" s="129">
        <v>231</v>
      </c>
      <c r="D47" s="126">
        <f t="shared" si="1"/>
        <v>-1.8808118081180814</v>
      </c>
      <c r="E47" s="126">
        <f t="shared" si="2"/>
        <v>-0.15131829616599515</v>
      </c>
      <c r="F47" s="126">
        <f t="shared" si="3"/>
        <v>-1.7133007791520349</v>
      </c>
      <c r="G47" s="126"/>
      <c r="H47" s="127"/>
      <c r="I47" s="73"/>
      <c r="J47" s="128">
        <v>47</v>
      </c>
      <c r="K47" s="129">
        <v>-2.1059999999999999</v>
      </c>
      <c r="L47" s="129">
        <v>231.1</v>
      </c>
      <c r="M47" s="126">
        <f t="shared" si="4"/>
        <v>-2.0249999999999999</v>
      </c>
      <c r="N47" s="126">
        <f t="shared" si="0"/>
        <v>-0.2031374470338983</v>
      </c>
      <c r="O47" s="126">
        <f t="shared" si="5"/>
        <v>-1.8296755316981745</v>
      </c>
      <c r="P47" s="126">
        <v>-1.728</v>
      </c>
      <c r="Q47" s="126">
        <f t="shared" si="6"/>
        <v>-0.36346153846153834</v>
      </c>
      <c r="R47" s="127"/>
    </row>
    <row r="48" spans="1:18" x14ac:dyDescent="0.25">
      <c r="A48" s="128">
        <v>48</v>
      </c>
      <c r="B48" s="129">
        <v>-1.732</v>
      </c>
      <c r="C48" s="129">
        <v>237</v>
      </c>
      <c r="D48" s="126">
        <f t="shared" si="1"/>
        <v>-1.9173431734317343</v>
      </c>
      <c r="E48" s="126">
        <f t="shared" si="2"/>
        <v>-0.15144124155932584</v>
      </c>
      <c r="F48" s="126">
        <f t="shared" si="3"/>
        <v>-1.749696042554252</v>
      </c>
      <c r="G48" s="126"/>
      <c r="H48" s="127"/>
      <c r="I48" s="73"/>
      <c r="J48" s="128">
        <v>48</v>
      </c>
      <c r="K48" s="129">
        <v>-2.1520000000000001</v>
      </c>
      <c r="L48" s="129">
        <v>237.1</v>
      </c>
      <c r="M48" s="126">
        <f t="shared" si="4"/>
        <v>-2.0692307692307694</v>
      </c>
      <c r="N48" s="126">
        <f t="shared" si="0"/>
        <v>-0.20284613347457628</v>
      </c>
      <c r="O48" s="126">
        <f t="shared" si="5"/>
        <v>-1.8741864101205996</v>
      </c>
      <c r="P48" s="126">
        <v>-1.728</v>
      </c>
      <c r="Q48" s="126">
        <f t="shared" si="6"/>
        <v>-0.40769230769230785</v>
      </c>
      <c r="R48" s="127"/>
    </row>
    <row r="49" spans="1:18" x14ac:dyDescent="0.25">
      <c r="A49" s="128">
        <v>49</v>
      </c>
      <c r="B49" s="129">
        <v>-1.7629999999999999</v>
      </c>
      <c r="C49" s="129">
        <v>243</v>
      </c>
      <c r="D49" s="126">
        <f t="shared" si="1"/>
        <v>-1.9516605166051659</v>
      </c>
      <c r="E49" s="126">
        <f t="shared" si="2"/>
        <v>-0.15156418695265653</v>
      </c>
      <c r="F49" s="126">
        <f t="shared" si="3"/>
        <v>-1.7838772838162473</v>
      </c>
      <c r="G49" s="126"/>
      <c r="H49" s="127"/>
      <c r="I49" s="73"/>
      <c r="J49" s="128">
        <v>49</v>
      </c>
      <c r="K49" s="129">
        <v>-2.198</v>
      </c>
      <c r="L49" s="129">
        <v>243.2</v>
      </c>
      <c r="M49" s="126">
        <f t="shared" si="4"/>
        <v>-2.1486858974358953</v>
      </c>
      <c r="N49" s="126">
        <f t="shared" si="0"/>
        <v>-0.20255481991525426</v>
      </c>
      <c r="O49" s="126">
        <f t="shared" si="5"/>
        <v>-1.9506755766854065</v>
      </c>
      <c r="P49" s="126">
        <v>-1.728</v>
      </c>
      <c r="Q49" s="126">
        <f t="shared" si="6"/>
        <v>-0.45945512820512774</v>
      </c>
      <c r="R49" s="127"/>
    </row>
    <row r="50" spans="1:18" x14ac:dyDescent="0.25">
      <c r="A50" s="128">
        <v>50</v>
      </c>
      <c r="B50" s="129">
        <v>-1.796</v>
      </c>
      <c r="C50" s="129">
        <v>249</v>
      </c>
      <c r="D50" s="126">
        <f t="shared" si="1"/>
        <v>-1.9881918819188191</v>
      </c>
      <c r="E50" s="126">
        <f t="shared" si="2"/>
        <v>-0.15168713234598721</v>
      </c>
      <c r="F50" s="126">
        <f t="shared" si="3"/>
        <v>-1.8202725472184644</v>
      </c>
      <c r="G50" s="126"/>
      <c r="H50" s="127"/>
      <c r="I50" s="73"/>
      <c r="J50" s="128">
        <v>50</v>
      </c>
      <c r="K50" s="129">
        <v>-2.2480000000000002</v>
      </c>
      <c r="L50" s="129">
        <v>249.2</v>
      </c>
      <c r="M50" s="126">
        <f t="shared" si="4"/>
        <v>-2.1615384615384619</v>
      </c>
      <c r="N50" s="126">
        <f t="shared" si="0"/>
        <v>-0.20226350635593221</v>
      </c>
      <c r="O50" s="126">
        <f t="shared" si="5"/>
        <v>-1.967054320811604</v>
      </c>
      <c r="P50" s="126">
        <v>-1.728</v>
      </c>
      <c r="Q50" s="126">
        <f t="shared" si="6"/>
        <v>-0.50000000000000022</v>
      </c>
      <c r="R50" s="127"/>
    </row>
    <row r="51" spans="1:18" x14ac:dyDescent="0.25">
      <c r="A51" s="128">
        <v>51</v>
      </c>
      <c r="B51" s="129">
        <v>-1.827</v>
      </c>
      <c r="C51" s="129">
        <v>255</v>
      </c>
      <c r="D51" s="126">
        <f t="shared" si="1"/>
        <v>-2.022509225092251</v>
      </c>
      <c r="E51" s="126">
        <f t="shared" si="2"/>
        <v>-0.1518100777393179</v>
      </c>
      <c r="F51" s="126">
        <f t="shared" si="3"/>
        <v>-1.8544537884804602</v>
      </c>
      <c r="G51" s="126"/>
      <c r="H51" s="127"/>
      <c r="I51" s="73"/>
      <c r="J51" s="128">
        <v>51</v>
      </c>
      <c r="K51" s="129">
        <v>-2.294</v>
      </c>
      <c r="L51" s="129">
        <v>255.2</v>
      </c>
      <c r="M51" s="126">
        <f t="shared" si="4"/>
        <v>-2.2057692307692305</v>
      </c>
      <c r="N51" s="126">
        <f t="shared" si="0"/>
        <v>-0.20197219279661019</v>
      </c>
      <c r="O51" s="126">
        <f t="shared" si="5"/>
        <v>-2.0115651992340284</v>
      </c>
      <c r="P51" s="126">
        <v>-1.728</v>
      </c>
      <c r="Q51" s="126">
        <f t="shared" si="6"/>
        <v>-0.5442307692307693</v>
      </c>
      <c r="R51" s="127"/>
    </row>
    <row r="52" spans="1:18" x14ac:dyDescent="0.25">
      <c r="A52" s="128">
        <v>52</v>
      </c>
      <c r="B52" s="129">
        <v>-1.859</v>
      </c>
      <c r="C52" s="129">
        <v>261</v>
      </c>
      <c r="D52" s="126">
        <f t="shared" si="1"/>
        <v>-2.0579335793357934</v>
      </c>
      <c r="E52" s="126">
        <f t="shared" si="2"/>
        <v>-0.15193302313264859</v>
      </c>
      <c r="F52" s="126">
        <f t="shared" si="3"/>
        <v>-1.889742040812566</v>
      </c>
      <c r="G52" s="126"/>
      <c r="H52" s="127"/>
      <c r="I52" s="73"/>
      <c r="J52" s="128">
        <v>52</v>
      </c>
      <c r="K52" s="129">
        <v>-2.3439999999999999</v>
      </c>
      <c r="L52" s="129">
        <v>261.2</v>
      </c>
      <c r="M52" s="126">
        <f t="shared" si="4"/>
        <v>-2.2538461538461538</v>
      </c>
      <c r="N52" s="126">
        <f t="shared" si="0"/>
        <v>-0.20168087923728814</v>
      </c>
      <c r="O52" s="126">
        <f t="shared" si="5"/>
        <v>-2.0599222315026076</v>
      </c>
      <c r="P52" s="126">
        <v>-1.728</v>
      </c>
      <c r="Q52" s="126">
        <f t="shared" si="6"/>
        <v>-0.5923076923076922</v>
      </c>
      <c r="R52" s="127"/>
    </row>
    <row r="53" spans="1:18" x14ac:dyDescent="0.25">
      <c r="A53" s="128">
        <v>53</v>
      </c>
      <c r="B53" s="129">
        <v>-1.8939999999999999</v>
      </c>
      <c r="C53" s="129">
        <v>267.10000000000002</v>
      </c>
      <c r="D53" s="126">
        <f t="shared" si="1"/>
        <v>-2.1316236162361704</v>
      </c>
      <c r="E53" s="126">
        <f t="shared" si="2"/>
        <v>-0.15205596852597927</v>
      </c>
      <c r="F53" s="126">
        <f t="shared" si="3"/>
        <v>-1.9604905151275953</v>
      </c>
      <c r="G53" s="126"/>
      <c r="H53" s="127"/>
      <c r="I53" s="73"/>
      <c r="J53" s="128">
        <v>53</v>
      </c>
      <c r="K53" s="129">
        <v>-2.3959999999999999</v>
      </c>
      <c r="L53" s="129">
        <v>267.2</v>
      </c>
      <c r="M53" s="126">
        <f t="shared" si="4"/>
        <v>-2.3038461538461537</v>
      </c>
      <c r="N53" s="126">
        <f t="shared" si="0"/>
        <v>-0.20138956567796612</v>
      </c>
      <c r="O53" s="126">
        <f t="shared" si="5"/>
        <v>-2.1102023406942636</v>
      </c>
      <c r="P53" s="126">
        <v>-1.728</v>
      </c>
      <c r="Q53" s="126">
        <f t="shared" si="6"/>
        <v>-0.64230769230769214</v>
      </c>
      <c r="R53" s="127"/>
    </row>
    <row r="54" spans="1:18" x14ac:dyDescent="0.25">
      <c r="A54" s="128">
        <v>54</v>
      </c>
      <c r="B54" s="129">
        <v>-1.931</v>
      </c>
      <c r="C54" s="129">
        <v>273.10000000000002</v>
      </c>
      <c r="D54" s="126">
        <f t="shared" si="1"/>
        <v>-2.1376383763837641</v>
      </c>
      <c r="E54" s="126">
        <f t="shared" si="2"/>
        <v>-0.15217891391930996</v>
      </c>
      <c r="F54" s="126">
        <f t="shared" si="3"/>
        <v>-1.9691746340376644</v>
      </c>
      <c r="G54" s="126"/>
      <c r="H54" s="127"/>
      <c r="I54" s="73"/>
      <c r="J54" s="128">
        <v>54</v>
      </c>
      <c r="K54" s="129">
        <v>-2.4430000000000001</v>
      </c>
      <c r="L54" s="129">
        <v>273.2</v>
      </c>
      <c r="M54" s="126">
        <f t="shared" si="4"/>
        <v>-2.3490384615384619</v>
      </c>
      <c r="N54" s="126">
        <f t="shared" si="0"/>
        <v>-0.20109825211864407</v>
      </c>
      <c r="O54" s="126">
        <f t="shared" si="5"/>
        <v>-2.1556747575782267</v>
      </c>
      <c r="P54" s="126">
        <v>-1.728</v>
      </c>
      <c r="Q54" s="126">
        <f t="shared" si="6"/>
        <v>-0.68750000000000011</v>
      </c>
      <c r="R54" s="127"/>
    </row>
    <row r="55" spans="1:18" x14ac:dyDescent="0.25">
      <c r="A55" s="128">
        <v>55</v>
      </c>
      <c r="B55" s="129">
        <v>-1.964</v>
      </c>
      <c r="C55" s="129">
        <v>279.10000000000002</v>
      </c>
      <c r="D55" s="126">
        <f t="shared" si="1"/>
        <v>-2.1741697416974168</v>
      </c>
      <c r="E55" s="126">
        <f t="shared" si="2"/>
        <v>-0.15230185931264065</v>
      </c>
      <c r="F55" s="126">
        <f t="shared" si="3"/>
        <v>-2.005569897439881</v>
      </c>
      <c r="G55" s="126"/>
      <c r="H55" s="127"/>
      <c r="I55" s="73"/>
      <c r="J55" s="128">
        <v>55</v>
      </c>
      <c r="K55" s="129">
        <v>-2.4969999999999999</v>
      </c>
      <c r="L55" s="129">
        <v>279.2</v>
      </c>
      <c r="M55" s="126">
        <f t="shared" si="4"/>
        <v>-2.4009615384615381</v>
      </c>
      <c r="N55" s="126">
        <f t="shared" si="0"/>
        <v>-0.20080693855932205</v>
      </c>
      <c r="O55" s="126">
        <f t="shared" si="5"/>
        <v>-2.2078779436929596</v>
      </c>
      <c r="P55" s="126">
        <v>-1.728</v>
      </c>
      <c r="Q55" s="126">
        <f t="shared" si="6"/>
        <v>-0.73942307692307674</v>
      </c>
      <c r="R55" s="127"/>
    </row>
    <row r="56" spans="1:18" x14ac:dyDescent="0.25">
      <c r="A56" s="128">
        <v>56</v>
      </c>
      <c r="B56" s="129">
        <v>-2</v>
      </c>
      <c r="C56" s="129">
        <v>285.10000000000002</v>
      </c>
      <c r="D56" s="126">
        <f t="shared" si="1"/>
        <v>-2.2140221402214024</v>
      </c>
      <c r="E56" s="126">
        <f t="shared" si="2"/>
        <v>-0.15242480470597133</v>
      </c>
      <c r="F56" s="126">
        <f t="shared" si="3"/>
        <v>-2.0452861940524301</v>
      </c>
      <c r="G56" s="126"/>
      <c r="H56" s="127"/>
      <c r="I56" s="73"/>
      <c r="J56" s="128">
        <v>56</v>
      </c>
      <c r="K56" s="129">
        <v>-2.5550000000000002</v>
      </c>
      <c r="L56" s="129">
        <v>285.3</v>
      </c>
      <c r="M56" s="126">
        <f t="shared" si="4"/>
        <v>-2.4976762820512914</v>
      </c>
      <c r="N56" s="126">
        <f t="shared" si="0"/>
        <v>-0.200515625</v>
      </c>
      <c r="O56" s="126">
        <f t="shared" si="5"/>
        <v>-2.3016594050480856</v>
      </c>
      <c r="P56" s="126">
        <v>-1.728</v>
      </c>
      <c r="Q56" s="126">
        <f t="shared" si="6"/>
        <v>-0.80844551282051602</v>
      </c>
      <c r="R56" s="127"/>
    </row>
    <row r="57" spans="1:18" x14ac:dyDescent="0.25">
      <c r="A57" s="128">
        <v>57</v>
      </c>
      <c r="B57" s="129">
        <v>-2.04</v>
      </c>
      <c r="C57" s="129">
        <v>291.10000000000002</v>
      </c>
      <c r="D57" s="126">
        <f t="shared" si="1"/>
        <v>-2.2583025830258303</v>
      </c>
      <c r="E57" s="126">
        <f t="shared" si="2"/>
        <v>-0.15254775009930202</v>
      </c>
      <c r="F57" s="126">
        <f t="shared" si="3"/>
        <v>-2.0894305349454223</v>
      </c>
      <c r="G57" s="126"/>
      <c r="H57" s="127"/>
      <c r="I57" s="73"/>
      <c r="J57" s="128">
        <v>57</v>
      </c>
      <c r="K57" s="129">
        <v>-2.605</v>
      </c>
      <c r="L57" s="129">
        <v>291.3</v>
      </c>
      <c r="M57" s="126">
        <f t="shared" si="4"/>
        <v>-2.5048076923076921</v>
      </c>
      <c r="N57" s="126">
        <f t="shared" si="0"/>
        <v>-0.20022431144067798</v>
      </c>
      <c r="O57" s="126">
        <f t="shared" si="5"/>
        <v>-2.3122843159224247</v>
      </c>
      <c r="P57" s="126">
        <v>-1.728</v>
      </c>
      <c r="Q57" s="126">
        <f t="shared" si="6"/>
        <v>-0.84326923076923077</v>
      </c>
      <c r="R57" s="127"/>
    </row>
    <row r="58" spans="1:18" x14ac:dyDescent="0.25">
      <c r="A58" s="128">
        <v>58</v>
      </c>
      <c r="B58" s="129">
        <v>-2.0710000000000002</v>
      </c>
      <c r="C58" s="129">
        <v>297.10000000000002</v>
      </c>
      <c r="D58" s="126">
        <f t="shared" si="1"/>
        <v>-2.2926199261992624</v>
      </c>
      <c r="E58" s="126">
        <f t="shared" si="2"/>
        <v>-0.15267069549263271</v>
      </c>
      <c r="F58" s="126">
        <f t="shared" si="3"/>
        <v>-2.1236117762074178</v>
      </c>
      <c r="G58" s="126"/>
      <c r="H58" s="127"/>
      <c r="I58" s="73"/>
      <c r="J58" s="128">
        <v>58</v>
      </c>
      <c r="K58" s="129">
        <v>-2.66</v>
      </c>
      <c r="L58" s="129">
        <v>297.3</v>
      </c>
      <c r="M58" s="126">
        <f t="shared" si="4"/>
        <v>-2.5576923076923079</v>
      </c>
      <c r="N58" s="126">
        <f t="shared" si="0"/>
        <v>-0.19993299788135593</v>
      </c>
      <c r="O58" s="126">
        <f t="shared" si="5"/>
        <v>-2.3654490404986963</v>
      </c>
      <c r="P58" s="126">
        <v>-1.728</v>
      </c>
      <c r="Q58" s="126">
        <f t="shared" si="6"/>
        <v>-0.89615384615384619</v>
      </c>
      <c r="R58" s="127"/>
    </row>
    <row r="59" spans="1:18" x14ac:dyDescent="0.25">
      <c r="A59" s="128">
        <v>59</v>
      </c>
      <c r="B59" s="129">
        <v>-2.109</v>
      </c>
      <c r="C59" s="129">
        <v>303.10000000000002</v>
      </c>
      <c r="D59" s="126">
        <f t="shared" si="1"/>
        <v>-2.3346863468634687</v>
      </c>
      <c r="E59" s="126">
        <f t="shared" si="2"/>
        <v>-0.15279364088596339</v>
      </c>
      <c r="F59" s="126">
        <f t="shared" si="3"/>
        <v>-2.1655420949601885</v>
      </c>
      <c r="G59" s="126"/>
      <c r="H59" s="127"/>
      <c r="I59" s="73"/>
      <c r="J59" s="128">
        <v>59</v>
      </c>
      <c r="K59" s="129">
        <v>-2.7160000000000002</v>
      </c>
      <c r="L59" s="129">
        <v>303.3</v>
      </c>
      <c r="M59" s="126">
        <f t="shared" si="4"/>
        <v>-2.6115384615384611</v>
      </c>
      <c r="N59" s="126">
        <f t="shared" si="0"/>
        <v>-0.19964168432203391</v>
      </c>
      <c r="O59" s="126">
        <f t="shared" si="5"/>
        <v>-2.4195753035365062</v>
      </c>
      <c r="P59" s="126">
        <v>-1.728</v>
      </c>
      <c r="Q59" s="126">
        <f t="shared" si="6"/>
        <v>-0.95000000000000007</v>
      </c>
      <c r="R59" s="127"/>
    </row>
    <row r="60" spans="1:18" x14ac:dyDescent="0.25">
      <c r="A60" s="128">
        <v>60</v>
      </c>
      <c r="B60" s="129">
        <v>-2.1480000000000001</v>
      </c>
      <c r="C60" s="129">
        <v>309.10000000000002</v>
      </c>
      <c r="D60" s="126">
        <f t="shared" si="1"/>
        <v>-2.3778597785977862</v>
      </c>
      <c r="E60" s="126">
        <f t="shared" si="2"/>
        <v>-0.15291658627929408</v>
      </c>
      <c r="F60" s="126">
        <f t="shared" si="3"/>
        <v>-2.2085794247830695</v>
      </c>
      <c r="G60" s="126"/>
      <c r="H60" s="127"/>
      <c r="I60" s="73"/>
      <c r="J60" s="128">
        <v>60</v>
      </c>
      <c r="K60" s="129">
        <v>-2.774</v>
      </c>
      <c r="L60" s="129">
        <v>309.3</v>
      </c>
      <c r="M60" s="126">
        <f t="shared" si="4"/>
        <v>-2.6673076923076922</v>
      </c>
      <c r="N60" s="126">
        <f t="shared" si="0"/>
        <v>-0.19935037076271186</v>
      </c>
      <c r="O60" s="126">
        <f t="shared" si="5"/>
        <v>-2.4756246434973921</v>
      </c>
      <c r="P60" s="126">
        <v>-1.728</v>
      </c>
      <c r="Q60" s="126">
        <f t="shared" si="6"/>
        <v>-1.0057692307692307</v>
      </c>
      <c r="R60" s="127"/>
    </row>
    <row r="61" spans="1:18" x14ac:dyDescent="0.25">
      <c r="A61" s="128">
        <v>61</v>
      </c>
      <c r="B61" s="129">
        <v>-2.1840000000000002</v>
      </c>
      <c r="C61" s="129">
        <v>315.10000000000002</v>
      </c>
      <c r="D61" s="126">
        <f t="shared" si="1"/>
        <v>-2.4177121771217713</v>
      </c>
      <c r="E61" s="126">
        <f t="shared" si="2"/>
        <v>-0.15303953167262477</v>
      </c>
      <c r="F61" s="126">
        <f t="shared" si="3"/>
        <v>-2.2482957213956185</v>
      </c>
      <c r="G61" s="126"/>
      <c r="H61" s="127"/>
      <c r="I61" s="73"/>
      <c r="J61" s="128">
        <v>61</v>
      </c>
      <c r="K61" s="129">
        <v>-2.8290000000000002</v>
      </c>
      <c r="L61" s="129">
        <v>315.3</v>
      </c>
      <c r="M61" s="126">
        <f t="shared" si="4"/>
        <v>-2.7201923076923076</v>
      </c>
      <c r="N61" s="126">
        <f t="shared" si="0"/>
        <v>-0.19905905720338984</v>
      </c>
      <c r="O61" s="126">
        <f t="shared" si="5"/>
        <v>-2.5287893680736642</v>
      </c>
      <c r="P61" s="126">
        <v>-1.728</v>
      </c>
      <c r="Q61" s="126">
        <f t="shared" si="6"/>
        <v>-1.0586538461538464</v>
      </c>
      <c r="R61" s="127"/>
    </row>
    <row r="62" spans="1:18" x14ac:dyDescent="0.25">
      <c r="A62" s="128">
        <v>62</v>
      </c>
      <c r="B62" s="129">
        <v>-2.2170000000000001</v>
      </c>
      <c r="C62" s="129">
        <v>321.10000000000002</v>
      </c>
      <c r="D62" s="126">
        <f t="shared" si="1"/>
        <v>-2.4542435424354245</v>
      </c>
      <c r="E62" s="126">
        <f t="shared" si="2"/>
        <v>-0.15316247706595545</v>
      </c>
      <c r="F62" s="126">
        <f t="shared" si="3"/>
        <v>-2.2846909847978352</v>
      </c>
      <c r="G62" s="126"/>
      <c r="H62" s="127"/>
      <c r="I62" s="73"/>
      <c r="J62" s="128">
        <v>62</v>
      </c>
      <c r="K62" s="129">
        <v>-2.8839999999999999</v>
      </c>
      <c r="L62" s="129">
        <v>321.39999999999998</v>
      </c>
      <c r="M62" s="126">
        <f t="shared" si="4"/>
        <v>-2.819294871794856</v>
      </c>
      <c r="N62" s="126">
        <f t="shared" si="0"/>
        <v>-0.1987677436440678</v>
      </c>
      <c r="O62" s="126">
        <f t="shared" si="5"/>
        <v>-2.6249866608607526</v>
      </c>
      <c r="P62" s="126">
        <v>-1.728</v>
      </c>
      <c r="Q62" s="126">
        <f t="shared" si="6"/>
        <v>-1.1300641025640961</v>
      </c>
      <c r="R62" s="127"/>
    </row>
    <row r="63" spans="1:18" x14ac:dyDescent="0.25">
      <c r="A63" s="128">
        <v>63</v>
      </c>
      <c r="B63" s="129">
        <v>-2.254</v>
      </c>
      <c r="C63" s="129">
        <v>327.10000000000002</v>
      </c>
      <c r="D63" s="126">
        <f t="shared" si="1"/>
        <v>-2.4952029520295205</v>
      </c>
      <c r="E63" s="126">
        <f t="shared" si="2"/>
        <v>-0.15328542245928614</v>
      </c>
      <c r="F63" s="126">
        <f t="shared" si="3"/>
        <v>-2.325514292480495</v>
      </c>
      <c r="G63" s="126"/>
      <c r="H63" s="127"/>
      <c r="I63" s="73"/>
      <c r="J63" s="128">
        <v>63</v>
      </c>
      <c r="K63" s="129">
        <v>-2.9369999999999998</v>
      </c>
      <c r="L63" s="129">
        <v>327.39999999999998</v>
      </c>
      <c r="M63" s="126">
        <f t="shared" si="4"/>
        <v>-2.8240384615384615</v>
      </c>
      <c r="N63" s="126">
        <f t="shared" si="0"/>
        <v>-0.19847643008474578</v>
      </c>
      <c r="O63" s="126">
        <f t="shared" si="5"/>
        <v>-2.6331957403031288</v>
      </c>
      <c r="P63" s="126">
        <v>-1.728</v>
      </c>
      <c r="Q63" s="126">
        <f t="shared" si="6"/>
        <v>-1.1624999999999999</v>
      </c>
      <c r="R63" s="127"/>
    </row>
    <row r="64" spans="1:18" x14ac:dyDescent="0.25">
      <c r="A64" s="128">
        <v>64</v>
      </c>
      <c r="B64" s="129">
        <v>-2.2890000000000001</v>
      </c>
      <c r="C64" s="129">
        <v>333.1</v>
      </c>
      <c r="D64" s="126">
        <f t="shared" si="1"/>
        <v>-2.5339483394833953</v>
      </c>
      <c r="E64" s="126">
        <f t="shared" si="2"/>
        <v>-0.15340836785261683</v>
      </c>
      <c r="F64" s="126">
        <f t="shared" si="3"/>
        <v>-2.3641235780229333</v>
      </c>
      <c r="G64" s="126"/>
      <c r="H64" s="127"/>
      <c r="I64" s="73"/>
      <c r="J64" s="128">
        <v>64</v>
      </c>
      <c r="K64" s="129">
        <v>-2.9969999999999999</v>
      </c>
      <c r="L64" s="129">
        <v>333.4</v>
      </c>
      <c r="M64" s="126">
        <f t="shared" si="4"/>
        <v>-2.881730769230769</v>
      </c>
      <c r="N64" s="126">
        <f t="shared" si="0"/>
        <v>-0.19818511652542373</v>
      </c>
      <c r="O64" s="126">
        <f t="shared" si="5"/>
        <v>-2.691168157187092</v>
      </c>
      <c r="P64" s="126">
        <v>-1.728</v>
      </c>
      <c r="Q64" s="126">
        <f t="shared" si="6"/>
        <v>-1.2201923076923076</v>
      </c>
      <c r="R64" s="127"/>
    </row>
    <row r="65" spans="1:18" x14ac:dyDescent="0.25">
      <c r="A65" s="128">
        <v>65</v>
      </c>
      <c r="B65" s="129">
        <v>-2.3220000000000001</v>
      </c>
      <c r="C65" s="129">
        <v>339.2</v>
      </c>
      <c r="D65" s="126">
        <f t="shared" si="1"/>
        <v>-2.6133210332103176</v>
      </c>
      <c r="E65" s="126">
        <f t="shared" si="2"/>
        <v>-0.15353131324594749</v>
      </c>
      <c r="F65" s="126">
        <f t="shared" si="3"/>
        <v>-2.4405274887822226</v>
      </c>
      <c r="G65" s="126"/>
      <c r="H65" s="127"/>
      <c r="I65" s="73"/>
      <c r="J65" s="128">
        <v>65</v>
      </c>
      <c r="K65" s="129">
        <v>-3.0510000000000002</v>
      </c>
      <c r="L65" s="129">
        <v>339.4</v>
      </c>
      <c r="M65" s="126">
        <f t="shared" si="4"/>
        <v>-2.9336538461538462</v>
      </c>
      <c r="N65" s="126">
        <f t="shared" si="0"/>
        <v>-0.19789380296610171</v>
      </c>
      <c r="O65" s="126">
        <f t="shared" si="5"/>
        <v>-2.7433713433018254</v>
      </c>
      <c r="P65" s="126">
        <v>-1.728</v>
      </c>
      <c r="Q65" s="126">
        <f t="shared" si="6"/>
        <v>-1.2721153846153848</v>
      </c>
      <c r="R65" s="127"/>
    </row>
    <row r="66" spans="1:18" x14ac:dyDescent="0.25">
      <c r="A66" s="128">
        <v>66</v>
      </c>
      <c r="B66" s="129">
        <v>-2.3559999999999999</v>
      </c>
      <c r="C66" s="129">
        <v>345.2</v>
      </c>
      <c r="D66" s="126">
        <f t="shared" si="1"/>
        <v>-2.6081180811808116</v>
      </c>
      <c r="E66" s="126">
        <f t="shared" si="2"/>
        <v>-0.15365425863927817</v>
      </c>
      <c r="F66" s="126">
        <f t="shared" si="3"/>
        <v>-2.4380211158974778</v>
      </c>
      <c r="G66" s="126"/>
      <c r="H66" s="127"/>
      <c r="I66" s="73"/>
      <c r="J66" s="128">
        <v>66</v>
      </c>
      <c r="K66" s="129">
        <v>-3.1059999999999999</v>
      </c>
      <c r="L66" s="129">
        <v>345.4</v>
      </c>
      <c r="M66" s="126">
        <f t="shared" si="4"/>
        <v>-2.9865384615384611</v>
      </c>
      <c r="N66" s="126">
        <f t="shared" si="0"/>
        <v>-0.19760248940677966</v>
      </c>
      <c r="O66" s="126">
        <f t="shared" si="5"/>
        <v>-2.7965360678780962</v>
      </c>
      <c r="P66" s="126">
        <v>-1.728</v>
      </c>
      <c r="Q66" s="126">
        <f t="shared" si="6"/>
        <v>-1.3249999999999997</v>
      </c>
      <c r="R66" s="127"/>
    </row>
    <row r="67" spans="1:18" x14ac:dyDescent="0.25">
      <c r="A67" s="128">
        <v>67</v>
      </c>
      <c r="B67" s="129">
        <v>-2.3889999999999998</v>
      </c>
      <c r="C67" s="129">
        <v>351.2</v>
      </c>
      <c r="D67" s="126">
        <f t="shared" si="1"/>
        <v>-2.6446494464944648</v>
      </c>
      <c r="E67" s="126">
        <f t="shared" si="2"/>
        <v>-0.15377720403260886</v>
      </c>
      <c r="F67" s="126">
        <f t="shared" si="3"/>
        <v>-2.4744163792996949</v>
      </c>
      <c r="G67" s="126"/>
      <c r="H67" s="127"/>
      <c r="I67" s="73"/>
      <c r="J67" s="128">
        <v>67</v>
      </c>
      <c r="K67" s="129">
        <v>-3.1560000000000001</v>
      </c>
      <c r="L67" s="129">
        <v>351.4</v>
      </c>
      <c r="M67" s="126">
        <f t="shared" si="4"/>
        <v>-3.0346153846153845</v>
      </c>
      <c r="N67" s="126">
        <f t="shared" si="0"/>
        <v>-0.19731117584745764</v>
      </c>
      <c r="O67" s="126">
        <f t="shared" si="5"/>
        <v>-2.8448931001466757</v>
      </c>
      <c r="P67" s="126">
        <v>-1.728</v>
      </c>
      <c r="Q67" s="126">
        <f t="shared" si="6"/>
        <v>-1.3730769230769233</v>
      </c>
      <c r="R67" s="127"/>
    </row>
    <row r="68" spans="1:18" x14ac:dyDescent="0.25">
      <c r="A68" s="128">
        <v>68</v>
      </c>
      <c r="B68" s="129">
        <v>-2.42</v>
      </c>
      <c r="C68" s="129">
        <v>357.2</v>
      </c>
      <c r="D68" s="126">
        <f t="shared" si="1"/>
        <v>-2.6789667896678968</v>
      </c>
      <c r="E68" s="126">
        <f t="shared" si="2"/>
        <v>-0.15390014942593955</v>
      </c>
      <c r="F68" s="126">
        <f t="shared" si="3"/>
        <v>-2.5085976205616909</v>
      </c>
      <c r="G68" s="126"/>
      <c r="H68" s="127"/>
      <c r="I68" s="73"/>
      <c r="J68" s="128">
        <v>68</v>
      </c>
      <c r="K68" s="129">
        <v>-3.206</v>
      </c>
      <c r="L68" s="129">
        <v>357.5</v>
      </c>
      <c r="M68" s="126">
        <f t="shared" si="4"/>
        <v>-3.1340705128205246</v>
      </c>
      <c r="N68" s="126">
        <f t="shared" si="0"/>
        <v>-0.19701986228813562</v>
      </c>
      <c r="O68" s="126">
        <f t="shared" si="5"/>
        <v>-2.9414709679555195</v>
      </c>
      <c r="P68" s="126">
        <v>-1.728</v>
      </c>
      <c r="Q68" s="126">
        <f t="shared" si="6"/>
        <v>-1.4448397435897491</v>
      </c>
      <c r="R68" s="127"/>
    </row>
    <row r="69" spans="1:18" x14ac:dyDescent="0.25">
      <c r="A69" s="128">
        <v>69</v>
      </c>
      <c r="B69" s="129">
        <v>-2.4550000000000001</v>
      </c>
      <c r="C69" s="129">
        <v>363.2</v>
      </c>
      <c r="D69" s="126">
        <f t="shared" si="1"/>
        <v>-2.7177121771217712</v>
      </c>
      <c r="E69" s="126">
        <f t="shared" si="2"/>
        <v>-0.15402309481927023</v>
      </c>
      <c r="F69" s="126">
        <f t="shared" si="3"/>
        <v>-2.5472069061041291</v>
      </c>
      <c r="G69" s="126"/>
      <c r="H69" s="127"/>
      <c r="I69" s="73"/>
      <c r="J69" s="128">
        <v>69</v>
      </c>
      <c r="K69" s="129">
        <v>-3.2570000000000001</v>
      </c>
      <c r="L69" s="129">
        <v>363.5</v>
      </c>
      <c r="M69" s="126">
        <f t="shared" si="4"/>
        <v>-3.1317307692307694</v>
      </c>
      <c r="N69" s="126">
        <f t="shared" si="0"/>
        <v>-0.19672854872881357</v>
      </c>
      <c r="O69" s="126">
        <f t="shared" si="5"/>
        <v>-2.9425687031453718</v>
      </c>
      <c r="P69" s="126">
        <v>-1.728</v>
      </c>
      <c r="Q69" s="126">
        <f t="shared" si="6"/>
        <v>-1.4701923076923078</v>
      </c>
      <c r="R69" s="127"/>
    </row>
    <row r="70" spans="1:18" x14ac:dyDescent="0.25">
      <c r="A70" s="128">
        <v>70</v>
      </c>
      <c r="B70" s="129">
        <v>-2.4849999999999999</v>
      </c>
      <c r="C70" s="129">
        <v>369.2</v>
      </c>
      <c r="D70" s="126">
        <f t="shared" si="1"/>
        <v>-2.7509225092250924</v>
      </c>
      <c r="E70" s="126">
        <f t="shared" si="2"/>
        <v>-0.15414604021260092</v>
      </c>
      <c r="F70" s="126">
        <f t="shared" si="3"/>
        <v>-2.5802811362960139</v>
      </c>
      <c r="G70" s="126"/>
      <c r="H70" s="127"/>
      <c r="I70" s="73"/>
      <c r="J70" s="128">
        <v>70</v>
      </c>
      <c r="K70" s="129">
        <v>-3.3079999999999998</v>
      </c>
      <c r="L70" s="129">
        <v>369.5</v>
      </c>
      <c r="M70" s="126">
        <f t="shared" si="4"/>
        <v>-3.1807692307692306</v>
      </c>
      <c r="N70" s="126">
        <f t="shared" si="0"/>
        <v>-0.19643723516949152</v>
      </c>
      <c r="O70" s="126">
        <f t="shared" si="5"/>
        <v>-2.9918872738754887</v>
      </c>
      <c r="P70" s="126">
        <v>-1.728</v>
      </c>
      <c r="Q70" s="126">
        <f t="shared" si="6"/>
        <v>-1.5192307692307689</v>
      </c>
      <c r="R70" s="127"/>
    </row>
    <row r="71" spans="1:18" x14ac:dyDescent="0.25">
      <c r="A71" s="128">
        <v>71</v>
      </c>
      <c r="B71" s="129">
        <v>-2.5209999999999999</v>
      </c>
      <c r="C71" s="129">
        <v>375.2</v>
      </c>
      <c r="D71" s="126">
        <f t="shared" si="1"/>
        <v>-2.7907749077490775</v>
      </c>
      <c r="E71" s="126">
        <f t="shared" si="2"/>
        <v>-0.15426898560593161</v>
      </c>
      <c r="F71" s="126">
        <f t="shared" si="3"/>
        <v>-2.6199974329085629</v>
      </c>
      <c r="G71" s="126"/>
      <c r="H71" s="127"/>
      <c r="I71" s="73"/>
      <c r="J71" s="128">
        <v>71</v>
      </c>
      <c r="K71" s="129">
        <v>-3.3479999999999999</v>
      </c>
      <c r="L71" s="129">
        <v>375.5</v>
      </c>
      <c r="M71" s="126">
        <f t="shared" si="4"/>
        <v>-3.2192307692307693</v>
      </c>
      <c r="N71" s="126">
        <f t="shared" si="0"/>
        <v>-0.1961459216101695</v>
      </c>
      <c r="O71" s="126">
        <f t="shared" si="5"/>
        <v>-3.0306289215286832</v>
      </c>
      <c r="P71" s="126">
        <v>-1.728</v>
      </c>
      <c r="Q71" s="126">
        <f t="shared" si="6"/>
        <v>-1.5576923076923075</v>
      </c>
      <c r="R71" s="127"/>
    </row>
    <row r="72" spans="1:18" x14ac:dyDescent="0.25">
      <c r="A72" s="128">
        <v>72</v>
      </c>
      <c r="B72" s="129">
        <v>-2.5489999999999999</v>
      </c>
      <c r="C72" s="129">
        <v>381.2</v>
      </c>
      <c r="D72" s="126">
        <f t="shared" si="1"/>
        <v>-2.8217712177121772</v>
      </c>
      <c r="E72" s="126">
        <f t="shared" si="2"/>
        <v>-0.15439193099926229</v>
      </c>
      <c r="F72" s="126">
        <f t="shared" si="3"/>
        <v>-2.650857640960226</v>
      </c>
      <c r="G72" s="126">
        <v>-2.5539999999999998</v>
      </c>
      <c r="H72" s="127">
        <f>(C72-C71)*(B72-G72)/$C$8</f>
        <v>5.5350553505533872E-3</v>
      </c>
      <c r="I72" s="73"/>
      <c r="J72" s="128">
        <v>72</v>
      </c>
      <c r="K72" s="129">
        <v>-3.3929999999999998</v>
      </c>
      <c r="L72" s="129">
        <v>381.5</v>
      </c>
      <c r="M72" s="126">
        <f t="shared" si="4"/>
        <v>-3.2624999999999993</v>
      </c>
      <c r="N72" s="126">
        <f t="shared" si="0"/>
        <v>-0.19585460805084748</v>
      </c>
      <c r="O72" s="126">
        <f t="shared" si="5"/>
        <v>-3.074178261489569</v>
      </c>
      <c r="P72" s="126">
        <v>-1.728</v>
      </c>
      <c r="Q72" s="126">
        <f t="shared" si="6"/>
        <v>-1.6009615384615381</v>
      </c>
      <c r="R72" s="127"/>
    </row>
    <row r="73" spans="1:18" x14ac:dyDescent="0.25">
      <c r="A73" s="128">
        <v>73</v>
      </c>
      <c r="B73" s="129">
        <v>-2.5779999999999998</v>
      </c>
      <c r="C73" s="129">
        <v>387.2</v>
      </c>
      <c r="D73" s="126">
        <f t="shared" si="1"/>
        <v>-2.8538745387453877</v>
      </c>
      <c r="E73" s="126">
        <f t="shared" si="2"/>
        <v>-0.15451487639259298</v>
      </c>
      <c r="F73" s="126">
        <f t="shared" si="3"/>
        <v>-2.6828248600820004</v>
      </c>
      <c r="G73" s="126">
        <v>-2.5539999999999998</v>
      </c>
      <c r="H73" s="127">
        <f t="shared" ref="H73:H136" si="7">(C73-C72)*(B73-G73)/$C$8</f>
        <v>-2.6568265682656852E-2</v>
      </c>
      <c r="I73" s="73"/>
      <c r="J73" s="128">
        <v>73</v>
      </c>
      <c r="K73" s="129">
        <v>-3.4319999999999999</v>
      </c>
      <c r="L73" s="129">
        <v>387.5</v>
      </c>
      <c r="M73" s="126">
        <f t="shared" si="4"/>
        <v>-3.3</v>
      </c>
      <c r="N73" s="126">
        <f t="shared" si="0"/>
        <v>-0.19556329449152543</v>
      </c>
      <c r="O73" s="126">
        <f t="shared" si="5"/>
        <v>-3.1119583706812257</v>
      </c>
      <c r="P73" s="126">
        <v>-1.728</v>
      </c>
      <c r="Q73" s="126">
        <f t="shared" si="6"/>
        <v>-1.6384615384615384</v>
      </c>
      <c r="R73" s="127"/>
    </row>
    <row r="74" spans="1:18" x14ac:dyDescent="0.25">
      <c r="A74" s="128">
        <v>74</v>
      </c>
      <c r="B74" s="129">
        <v>-2.6019999999999999</v>
      </c>
      <c r="C74" s="129">
        <v>393.2</v>
      </c>
      <c r="D74" s="126">
        <f t="shared" si="1"/>
        <v>-2.8804428044280441</v>
      </c>
      <c r="E74" s="126">
        <f t="shared" si="2"/>
        <v>-0.15463782178592367</v>
      </c>
      <c r="F74" s="126">
        <f t="shared" si="3"/>
        <v>-2.7092570238532212</v>
      </c>
      <c r="G74" s="126">
        <v>-2.5539999999999998</v>
      </c>
      <c r="H74" s="127">
        <f t="shared" si="7"/>
        <v>-5.3136531365313704E-2</v>
      </c>
      <c r="I74" s="73"/>
      <c r="J74" s="128">
        <v>74</v>
      </c>
      <c r="K74" s="129">
        <v>-3.4710000000000001</v>
      </c>
      <c r="L74" s="129">
        <v>393.5</v>
      </c>
      <c r="M74" s="126">
        <f t="shared" si="4"/>
        <v>-3.3374999999999999</v>
      </c>
      <c r="N74" s="126">
        <f t="shared" si="0"/>
        <v>-0.19527198093220341</v>
      </c>
      <c r="O74" s="126">
        <f t="shared" si="5"/>
        <v>-3.1497384798728811</v>
      </c>
      <c r="P74" s="126">
        <v>-1.728</v>
      </c>
      <c r="Q74" s="126">
        <f t="shared" si="6"/>
        <v>-1.6759615384615385</v>
      </c>
      <c r="R74" s="127"/>
    </row>
    <row r="75" spans="1:18" x14ac:dyDescent="0.25">
      <c r="A75" s="128">
        <v>75</v>
      </c>
      <c r="B75" s="129">
        <v>-2.63</v>
      </c>
      <c r="C75" s="129">
        <v>399.2</v>
      </c>
      <c r="D75" s="126">
        <f t="shared" si="1"/>
        <v>-2.9114391143911438</v>
      </c>
      <c r="E75" s="126">
        <f t="shared" si="2"/>
        <v>-0.15476076717925435</v>
      </c>
      <c r="F75" s="126">
        <f t="shared" si="3"/>
        <v>-2.7401172319048843</v>
      </c>
      <c r="G75" s="126">
        <v>-2.5539999999999998</v>
      </c>
      <c r="H75" s="127">
        <f t="shared" si="7"/>
        <v>-8.4132841328413366E-2</v>
      </c>
      <c r="I75" s="73"/>
      <c r="J75" s="128">
        <v>75</v>
      </c>
      <c r="K75" s="129">
        <v>-3.5070000000000001</v>
      </c>
      <c r="L75" s="129">
        <v>399.5</v>
      </c>
      <c r="M75" s="126">
        <f t="shared" si="4"/>
        <v>-3.3721153846153848</v>
      </c>
      <c r="N75" s="126">
        <f t="shared" si="0"/>
        <v>-0.19498066737288136</v>
      </c>
      <c r="O75" s="126">
        <f t="shared" si="5"/>
        <v>-3.1846339736799218</v>
      </c>
      <c r="P75" s="126">
        <v>-1.728</v>
      </c>
      <c r="Q75" s="126">
        <f t="shared" si="6"/>
        <v>-1.7105769230769232</v>
      </c>
      <c r="R75" s="127"/>
    </row>
    <row r="76" spans="1:18" x14ac:dyDescent="0.25">
      <c r="A76" s="128">
        <v>76</v>
      </c>
      <c r="B76" s="129">
        <v>-2.6560000000000001</v>
      </c>
      <c r="C76" s="129">
        <v>405.2</v>
      </c>
      <c r="D76" s="126">
        <f t="shared" si="1"/>
        <v>-2.9402214022140223</v>
      </c>
      <c r="E76" s="126">
        <f t="shared" si="2"/>
        <v>-0.15488371257258504</v>
      </c>
      <c r="F76" s="126">
        <f t="shared" si="3"/>
        <v>-2.7687634178163263</v>
      </c>
      <c r="G76" s="126">
        <v>-2.5539999999999998</v>
      </c>
      <c r="H76" s="127">
        <f t="shared" si="7"/>
        <v>-0.11291512915129186</v>
      </c>
      <c r="I76" s="73"/>
      <c r="J76" s="128">
        <v>76</v>
      </c>
      <c r="K76" s="129">
        <v>-3.54</v>
      </c>
      <c r="L76" s="129">
        <v>405.6</v>
      </c>
      <c r="M76" s="126">
        <f t="shared" si="4"/>
        <v>-3.4605769230769359</v>
      </c>
      <c r="N76" s="126">
        <f t="shared" si="0"/>
        <v>-0.19468935381355934</v>
      </c>
      <c r="O76" s="126">
        <f t="shared" si="5"/>
        <v>-3.2702555996373981</v>
      </c>
      <c r="P76" s="126">
        <v>-1.728</v>
      </c>
      <c r="Q76" s="126">
        <f t="shared" si="6"/>
        <v>-1.7713461538461603</v>
      </c>
      <c r="R76" s="127"/>
    </row>
    <row r="77" spans="1:18" x14ac:dyDescent="0.25">
      <c r="A77" s="128">
        <v>77</v>
      </c>
      <c r="B77" s="129">
        <v>-2.6819999999999999</v>
      </c>
      <c r="C77" s="129">
        <v>411.2</v>
      </c>
      <c r="D77" s="126">
        <f t="shared" si="1"/>
        <v>-2.9690036900369003</v>
      </c>
      <c r="E77" s="126">
        <f t="shared" si="2"/>
        <v>-0.15500665796591573</v>
      </c>
      <c r="F77" s="126">
        <f t="shared" si="3"/>
        <v>-2.7974096037277687</v>
      </c>
      <c r="G77" s="126">
        <v>-2.5539999999999998</v>
      </c>
      <c r="H77" s="127">
        <f t="shared" si="7"/>
        <v>-0.14169741697416988</v>
      </c>
      <c r="I77" s="73"/>
      <c r="J77" s="128">
        <v>77</v>
      </c>
      <c r="K77" s="129">
        <v>-3.5710000000000002</v>
      </c>
      <c r="L77" s="129">
        <v>411.6</v>
      </c>
      <c r="M77" s="126">
        <f t="shared" si="4"/>
        <v>-3.4336538461538462</v>
      </c>
      <c r="N77" s="126">
        <f t="shared" si="0"/>
        <v>-0.19439804025423729</v>
      </c>
      <c r="O77" s="126">
        <f t="shared" si="5"/>
        <v>-3.2467326536016947</v>
      </c>
      <c r="P77" s="126">
        <v>-1.728</v>
      </c>
      <c r="Q77" s="126">
        <f t="shared" si="6"/>
        <v>-1.7721153846153848</v>
      </c>
      <c r="R77" s="127"/>
    </row>
    <row r="78" spans="1:18" x14ac:dyDescent="0.25">
      <c r="A78" s="128">
        <v>78</v>
      </c>
      <c r="B78" s="129">
        <v>-2.7</v>
      </c>
      <c r="C78" s="129">
        <v>417.2</v>
      </c>
      <c r="D78" s="126">
        <f t="shared" si="1"/>
        <v>-2.9889298892988934</v>
      </c>
      <c r="E78" s="126">
        <f t="shared" si="2"/>
        <v>-0.15512960335924642</v>
      </c>
      <c r="F78" s="126">
        <f t="shared" si="3"/>
        <v>-2.8171997010783252</v>
      </c>
      <c r="G78" s="126">
        <v>-2.5539999999999998</v>
      </c>
      <c r="H78" s="127">
        <f t="shared" si="7"/>
        <v>-0.16162361623616275</v>
      </c>
      <c r="I78" s="73"/>
      <c r="J78" s="128">
        <v>78</v>
      </c>
      <c r="K78" s="129">
        <v>-3.5960000000000001</v>
      </c>
      <c r="L78" s="129">
        <v>417.6</v>
      </c>
      <c r="M78" s="126">
        <f t="shared" si="4"/>
        <v>-3.4576923076923078</v>
      </c>
      <c r="N78" s="126">
        <f t="shared" si="0"/>
        <v>-0.19410672669491527</v>
      </c>
      <c r="O78" s="126">
        <f t="shared" si="5"/>
        <v>-3.2710512243318122</v>
      </c>
      <c r="P78" s="126">
        <v>-1.728</v>
      </c>
      <c r="Q78" s="126">
        <f t="shared" si="6"/>
        <v>-1.7961538461538462</v>
      </c>
      <c r="R78" s="127"/>
    </row>
    <row r="79" spans="1:18" x14ac:dyDescent="0.25">
      <c r="A79" s="128">
        <v>79</v>
      </c>
      <c r="B79" s="129">
        <v>-2.72</v>
      </c>
      <c r="C79" s="129">
        <v>423.2</v>
      </c>
      <c r="D79" s="126">
        <f t="shared" si="1"/>
        <v>-3.0110701107011071</v>
      </c>
      <c r="E79" s="126">
        <f t="shared" si="2"/>
        <v>-0.1552525487525771</v>
      </c>
      <c r="F79" s="126">
        <f t="shared" si="3"/>
        <v>-2.8392038205691033</v>
      </c>
      <c r="G79" s="126">
        <v>-2.5539999999999998</v>
      </c>
      <c r="H79" s="127">
        <f t="shared" si="7"/>
        <v>-0.18376383763837678</v>
      </c>
      <c r="I79" s="73"/>
      <c r="J79" s="128">
        <v>79</v>
      </c>
      <c r="K79" s="129">
        <v>-3.6190000000000002</v>
      </c>
      <c r="L79" s="129">
        <v>423.6</v>
      </c>
      <c r="M79" s="126">
        <f t="shared" si="4"/>
        <v>-3.4798076923076926</v>
      </c>
      <c r="N79" s="126">
        <f t="shared" si="0"/>
        <v>-0.19381541313559322</v>
      </c>
      <c r="O79" s="126">
        <f t="shared" si="5"/>
        <v>-3.2934467181388527</v>
      </c>
      <c r="P79" s="126">
        <v>-1.728</v>
      </c>
      <c r="Q79" s="126">
        <f t="shared" si="6"/>
        <v>-1.818269230769231</v>
      </c>
      <c r="R79" s="127"/>
    </row>
    <row r="80" spans="1:18" x14ac:dyDescent="0.25">
      <c r="A80" s="128">
        <v>80</v>
      </c>
      <c r="B80" s="129">
        <v>-2.738</v>
      </c>
      <c r="C80" s="129">
        <v>429.2</v>
      </c>
      <c r="D80" s="126">
        <f t="shared" si="1"/>
        <v>-3.0309963099630997</v>
      </c>
      <c r="E80" s="126">
        <f t="shared" si="2"/>
        <v>-0.15537549414590779</v>
      </c>
      <c r="F80" s="126">
        <f t="shared" si="3"/>
        <v>-2.8589939179196588</v>
      </c>
      <c r="G80" s="126">
        <v>-2.5539999999999998</v>
      </c>
      <c r="H80" s="127">
        <f t="shared" si="7"/>
        <v>-0.20369003690036919</v>
      </c>
      <c r="I80" s="73"/>
      <c r="J80" s="128">
        <v>80</v>
      </c>
      <c r="K80" s="129">
        <v>-3.64</v>
      </c>
      <c r="L80" s="129">
        <v>429.6</v>
      </c>
      <c r="M80" s="126">
        <f t="shared" si="4"/>
        <v>-3.5</v>
      </c>
      <c r="N80" s="126">
        <f t="shared" si="0"/>
        <v>-0.1935240995762712</v>
      </c>
      <c r="O80" s="126">
        <f t="shared" si="5"/>
        <v>-3.3139191350228163</v>
      </c>
      <c r="P80" s="126">
        <v>-1.728</v>
      </c>
      <c r="Q80" s="126">
        <f t="shared" si="6"/>
        <v>-1.8384615384615386</v>
      </c>
      <c r="R80" s="127"/>
    </row>
    <row r="81" spans="1:18" x14ac:dyDescent="0.25">
      <c r="A81" s="128">
        <v>81</v>
      </c>
      <c r="B81" s="129">
        <v>-2.754</v>
      </c>
      <c r="C81" s="129">
        <v>435.2</v>
      </c>
      <c r="D81" s="126">
        <f t="shared" si="1"/>
        <v>-3.0487084870848711</v>
      </c>
      <c r="E81" s="126">
        <f t="shared" si="2"/>
        <v>-0.15549843953923848</v>
      </c>
      <c r="F81" s="126">
        <f t="shared" si="3"/>
        <v>-2.8765699931299946</v>
      </c>
      <c r="G81" s="126">
        <v>-2.5539999999999998</v>
      </c>
      <c r="H81" s="127">
        <f t="shared" si="7"/>
        <v>-0.22140221402214041</v>
      </c>
      <c r="I81" s="73"/>
      <c r="J81" s="128">
        <v>81</v>
      </c>
      <c r="K81" s="129">
        <v>-3.6579999999999999</v>
      </c>
      <c r="L81" s="129">
        <v>435.6</v>
      </c>
      <c r="M81" s="126">
        <f t="shared" si="4"/>
        <v>-3.5173076923076922</v>
      </c>
      <c r="N81" s="126">
        <f t="shared" si="0"/>
        <v>-0.19323278601694915</v>
      </c>
      <c r="O81" s="126">
        <f t="shared" si="5"/>
        <v>-3.3315069365221639</v>
      </c>
      <c r="P81" s="126">
        <v>-1.728</v>
      </c>
      <c r="Q81" s="126">
        <f t="shared" si="6"/>
        <v>-1.8557692307692306</v>
      </c>
      <c r="R81" s="127"/>
    </row>
    <row r="82" spans="1:18" x14ac:dyDescent="0.25">
      <c r="A82" s="128">
        <v>82</v>
      </c>
      <c r="B82" s="129">
        <v>-2.7719999999999998</v>
      </c>
      <c r="C82" s="129">
        <v>441.2</v>
      </c>
      <c r="D82" s="126">
        <f t="shared" si="1"/>
        <v>-3.0686346863468632</v>
      </c>
      <c r="E82" s="126">
        <f t="shared" si="2"/>
        <v>-0.15562138493256916</v>
      </c>
      <c r="F82" s="126">
        <f t="shared" si="3"/>
        <v>-2.8963600904805507</v>
      </c>
      <c r="G82" s="126">
        <v>-2.5539999999999998</v>
      </c>
      <c r="H82" s="127">
        <f t="shared" si="7"/>
        <v>-0.24132841328413282</v>
      </c>
      <c r="I82" s="73"/>
      <c r="J82" s="128">
        <v>82</v>
      </c>
      <c r="K82" s="129">
        <v>-3.6739999999999999</v>
      </c>
      <c r="L82" s="129">
        <v>441.6</v>
      </c>
      <c r="M82" s="126">
        <f t="shared" si="4"/>
        <v>-3.5326923076923076</v>
      </c>
      <c r="N82" s="126">
        <f t="shared" si="0"/>
        <v>-0.19294147245762713</v>
      </c>
      <c r="O82" s="126">
        <f t="shared" si="5"/>
        <v>-3.347171661098435</v>
      </c>
      <c r="P82" s="126">
        <v>-1.728</v>
      </c>
      <c r="Q82" s="126">
        <f t="shared" si="6"/>
        <v>-1.8711538461538462</v>
      </c>
      <c r="R82" s="127"/>
    </row>
    <row r="83" spans="1:18" x14ac:dyDescent="0.25">
      <c r="A83" s="128">
        <v>83</v>
      </c>
      <c r="B83" s="129">
        <v>-2.79</v>
      </c>
      <c r="C83" s="129">
        <v>447.2</v>
      </c>
      <c r="D83" s="126">
        <f t="shared" si="1"/>
        <v>-3.0885608856088567</v>
      </c>
      <c r="E83" s="126">
        <f t="shared" si="2"/>
        <v>-0.15574433032589985</v>
      </c>
      <c r="F83" s="126">
        <f t="shared" si="3"/>
        <v>-2.9161501878311071</v>
      </c>
      <c r="G83" s="126">
        <v>-2.5539999999999998</v>
      </c>
      <c r="H83" s="127">
        <f t="shared" si="7"/>
        <v>-0.2612546125461257</v>
      </c>
      <c r="I83" s="73"/>
      <c r="J83" s="128">
        <v>83</v>
      </c>
      <c r="K83" s="129">
        <v>-3.6869999999999998</v>
      </c>
      <c r="L83" s="129">
        <v>447.6</v>
      </c>
      <c r="M83" s="126">
        <f t="shared" si="4"/>
        <v>-3.5451923076923078</v>
      </c>
      <c r="N83" s="126">
        <f t="shared" si="0"/>
        <v>-0.19265015889830508</v>
      </c>
      <c r="O83" s="126">
        <f t="shared" si="5"/>
        <v>-3.359951770290091</v>
      </c>
      <c r="P83" s="126">
        <v>-1.728</v>
      </c>
      <c r="Q83" s="126">
        <f t="shared" si="6"/>
        <v>-1.8836538461538461</v>
      </c>
      <c r="R83" s="127"/>
    </row>
    <row r="84" spans="1:18" x14ac:dyDescent="0.25">
      <c r="A84" s="128">
        <v>84</v>
      </c>
      <c r="B84" s="129">
        <v>-2.8039999999999998</v>
      </c>
      <c r="C84" s="129">
        <v>453.2</v>
      </c>
      <c r="D84" s="126">
        <f t="shared" si="1"/>
        <v>-3.1040590405904056</v>
      </c>
      <c r="E84" s="126">
        <f t="shared" si="2"/>
        <v>-0.15586727571923054</v>
      </c>
      <c r="F84" s="126">
        <f t="shared" si="3"/>
        <v>-2.9315122409012204</v>
      </c>
      <c r="G84" s="126">
        <v>-2.5539999999999998</v>
      </c>
      <c r="H84" s="127">
        <f t="shared" si="7"/>
        <v>-0.2767527675276753</v>
      </c>
      <c r="I84" s="73"/>
      <c r="J84" s="128">
        <v>84</v>
      </c>
      <c r="K84" s="129">
        <v>-3.6970000000000001</v>
      </c>
      <c r="L84" s="129">
        <v>453.6</v>
      </c>
      <c r="M84" s="126">
        <f t="shared" si="4"/>
        <v>-3.5548076923076923</v>
      </c>
      <c r="N84" s="126">
        <f t="shared" si="0"/>
        <v>-0.19235884533898306</v>
      </c>
      <c r="O84" s="126">
        <f t="shared" si="5"/>
        <v>-3.3698472640971318</v>
      </c>
      <c r="P84" s="126">
        <v>-1.728</v>
      </c>
      <c r="Q84" s="126">
        <f t="shared" si="6"/>
        <v>-1.8932692307692307</v>
      </c>
      <c r="R84" s="127"/>
    </row>
    <row r="85" spans="1:18" x14ac:dyDescent="0.25">
      <c r="A85" s="128">
        <v>85</v>
      </c>
      <c r="B85" s="129">
        <v>-2.8180000000000001</v>
      </c>
      <c r="C85" s="129">
        <v>459.2</v>
      </c>
      <c r="D85" s="126">
        <f t="shared" si="1"/>
        <v>-3.1195571955719559</v>
      </c>
      <c r="E85" s="126">
        <f t="shared" si="2"/>
        <v>-0.15599022111256119</v>
      </c>
      <c r="F85" s="126">
        <f t="shared" si="3"/>
        <v>-2.9468742939713346</v>
      </c>
      <c r="G85" s="126">
        <v>-2.5539999999999998</v>
      </c>
      <c r="H85" s="127">
        <f t="shared" si="7"/>
        <v>-0.29225092250922535</v>
      </c>
      <c r="I85" s="73"/>
      <c r="J85" s="128">
        <v>85</v>
      </c>
      <c r="K85" s="129">
        <v>-3.7050000000000001</v>
      </c>
      <c r="L85" s="129">
        <v>459.6</v>
      </c>
      <c r="M85" s="126">
        <f t="shared" si="4"/>
        <v>-3.5625</v>
      </c>
      <c r="N85" s="126">
        <f t="shared" ref="N85:N148" si="8">$L$17*J85+$L$16</f>
        <v>-0.19206753177966102</v>
      </c>
      <c r="O85" s="126">
        <f t="shared" si="5"/>
        <v>-3.3778196809810956</v>
      </c>
      <c r="P85" s="126">
        <v>-1.728</v>
      </c>
      <c r="Q85" s="126">
        <f t="shared" si="6"/>
        <v>-1.9009615384615384</v>
      </c>
      <c r="R85" s="127"/>
    </row>
    <row r="86" spans="1:18" x14ac:dyDescent="0.25">
      <c r="A86" s="128">
        <v>86</v>
      </c>
      <c r="B86" s="129">
        <v>-2.8290000000000002</v>
      </c>
      <c r="C86" s="129">
        <v>465.2</v>
      </c>
      <c r="D86" s="126">
        <f t="shared" ref="D86:D149" si="9">(C86-C85)*B86/$C$8</f>
        <v>-3.1317343173431733</v>
      </c>
      <c r="E86" s="126">
        <f t="shared" ref="E86:E149" si="10">$C$17*A86+$C$16</f>
        <v>-0.15611316650589188</v>
      </c>
      <c r="F86" s="126">
        <f t="shared" ref="F86:F149" si="11">(C86-C85)*(B86-E86)/$C$8</f>
        <v>-2.9589153138311168</v>
      </c>
      <c r="G86" s="126">
        <v>-2.5539999999999998</v>
      </c>
      <c r="H86" s="127">
        <f t="shared" si="7"/>
        <v>-0.30442804428044318</v>
      </c>
      <c r="I86" s="73"/>
      <c r="J86" s="128">
        <v>86</v>
      </c>
      <c r="K86" s="129">
        <v>-3.7109999999999999</v>
      </c>
      <c r="L86" s="129">
        <v>465.5</v>
      </c>
      <c r="M86" s="126">
        <f t="shared" ref="M86:M149" si="12">(L86-L85)*K86/$L$8</f>
        <v>-3.5087980769230631</v>
      </c>
      <c r="N86" s="126">
        <f t="shared" si="8"/>
        <v>-0.191776218220339</v>
      </c>
      <c r="O86" s="126">
        <f t="shared" ref="O86:O149" si="13">(L86-L85)*(K86-N86)/$L$8</f>
        <v>-3.3274712039262688</v>
      </c>
      <c r="P86" s="126">
        <v>-1.728</v>
      </c>
      <c r="Q86" s="126">
        <f t="shared" si="6"/>
        <v>-1.8749519230769156</v>
      </c>
      <c r="R86" s="127"/>
    </row>
    <row r="87" spans="1:18" x14ac:dyDescent="0.25">
      <c r="A87" s="128">
        <v>87</v>
      </c>
      <c r="B87" s="129">
        <v>-2.8410000000000002</v>
      </c>
      <c r="C87" s="129">
        <v>471.2</v>
      </c>
      <c r="D87" s="126">
        <f t="shared" si="9"/>
        <v>-3.145018450184502</v>
      </c>
      <c r="E87" s="126">
        <f t="shared" si="10"/>
        <v>-0.15623611189922257</v>
      </c>
      <c r="F87" s="126">
        <f t="shared" si="11"/>
        <v>-2.9720633447610085</v>
      </c>
      <c r="G87" s="126">
        <v>-2.5539999999999998</v>
      </c>
      <c r="H87" s="127">
        <f t="shared" si="7"/>
        <v>-0.31771217712177163</v>
      </c>
      <c r="I87" s="73"/>
      <c r="J87" s="128">
        <v>87</v>
      </c>
      <c r="K87" s="129">
        <v>-3.7149999999999999</v>
      </c>
      <c r="L87" s="129">
        <v>471.5</v>
      </c>
      <c r="M87" s="126">
        <f t="shared" si="12"/>
        <v>-3.5721153846153841</v>
      </c>
      <c r="N87" s="126">
        <f t="shared" si="8"/>
        <v>-0.19148490466101695</v>
      </c>
      <c r="O87" s="126">
        <f t="shared" si="13"/>
        <v>-3.3879952839797913</v>
      </c>
      <c r="P87" s="126">
        <v>-1.728</v>
      </c>
      <c r="Q87" s="126">
        <f t="shared" si="6"/>
        <v>-1.9105769230769227</v>
      </c>
      <c r="R87" s="127"/>
    </row>
    <row r="88" spans="1:18" x14ac:dyDescent="0.25">
      <c r="A88" s="128">
        <v>88</v>
      </c>
      <c r="B88" s="129">
        <v>-2.8559999999999999</v>
      </c>
      <c r="C88" s="129">
        <v>477.2</v>
      </c>
      <c r="D88" s="126">
        <f t="shared" si="9"/>
        <v>-3.1616236162361622</v>
      </c>
      <c r="E88" s="126">
        <f t="shared" si="10"/>
        <v>-0.15635905729255326</v>
      </c>
      <c r="F88" s="126">
        <f t="shared" si="11"/>
        <v>-2.9885324089012326</v>
      </c>
      <c r="G88" s="126">
        <v>-2.5539999999999998</v>
      </c>
      <c r="H88" s="127">
        <f t="shared" si="7"/>
        <v>-0.33431734317343181</v>
      </c>
      <c r="I88" s="73"/>
      <c r="J88" s="128">
        <v>88</v>
      </c>
      <c r="K88" s="129">
        <v>-3.7149999999999999</v>
      </c>
      <c r="L88" s="129">
        <v>477.5</v>
      </c>
      <c r="M88" s="126">
        <f t="shared" si="12"/>
        <v>-3.5721153846153841</v>
      </c>
      <c r="N88" s="126">
        <f t="shared" si="8"/>
        <v>-0.19119359110169493</v>
      </c>
      <c r="O88" s="126">
        <f t="shared" si="13"/>
        <v>-3.3882753931714467</v>
      </c>
      <c r="P88" s="126">
        <v>-1.728</v>
      </c>
      <c r="Q88" s="126">
        <f t="shared" si="6"/>
        <v>-1.9105769230769227</v>
      </c>
      <c r="R88" s="127"/>
    </row>
    <row r="89" spans="1:18" x14ac:dyDescent="0.25">
      <c r="A89" s="128">
        <v>89</v>
      </c>
      <c r="B89" s="129">
        <v>-2.8650000000000002</v>
      </c>
      <c r="C89" s="129">
        <v>483.2</v>
      </c>
      <c r="D89" s="126">
        <f t="shared" si="9"/>
        <v>-3.1715867158671589</v>
      </c>
      <c r="E89" s="126">
        <f t="shared" si="10"/>
        <v>-0.15648200268588394</v>
      </c>
      <c r="F89" s="126">
        <f t="shared" si="11"/>
        <v>-2.9983594066207928</v>
      </c>
      <c r="G89" s="126">
        <v>-2.5539999999999998</v>
      </c>
      <c r="H89" s="127">
        <f t="shared" si="7"/>
        <v>-0.34428044280442849</v>
      </c>
      <c r="I89" s="73"/>
      <c r="J89" s="128">
        <v>89</v>
      </c>
      <c r="K89" s="129">
        <v>-3.7120000000000002</v>
      </c>
      <c r="L89" s="129">
        <v>483.5</v>
      </c>
      <c r="M89" s="126">
        <f t="shared" si="12"/>
        <v>-3.5692307692307694</v>
      </c>
      <c r="N89" s="126">
        <f t="shared" si="8"/>
        <v>-0.19090227754237288</v>
      </c>
      <c r="O89" s="126">
        <f t="shared" si="13"/>
        <v>-3.3856708869784877</v>
      </c>
      <c r="P89" s="126">
        <v>-1.728</v>
      </c>
      <c r="Q89" s="126">
        <f t="shared" si="6"/>
        <v>-1.9076923076923078</v>
      </c>
      <c r="R89" s="127"/>
    </row>
    <row r="90" spans="1:18" x14ac:dyDescent="0.25">
      <c r="A90" s="128">
        <v>90</v>
      </c>
      <c r="B90" s="129">
        <v>-2.8730000000000002</v>
      </c>
      <c r="C90" s="129">
        <v>489.2</v>
      </c>
      <c r="D90" s="126">
        <f t="shared" si="9"/>
        <v>-3.1804428044280444</v>
      </c>
      <c r="E90" s="126">
        <f t="shared" si="10"/>
        <v>-0.15660494807921463</v>
      </c>
      <c r="F90" s="126">
        <f t="shared" si="11"/>
        <v>-3.0070793932702427</v>
      </c>
      <c r="G90" s="126">
        <v>-2.5539999999999998</v>
      </c>
      <c r="H90" s="127">
        <f t="shared" si="7"/>
        <v>-0.35313653136531409</v>
      </c>
      <c r="I90" s="73"/>
      <c r="J90" s="128">
        <v>90</v>
      </c>
      <c r="K90" s="129">
        <v>-3.706</v>
      </c>
      <c r="L90" s="129">
        <v>489.5</v>
      </c>
      <c r="M90" s="126">
        <f t="shared" si="12"/>
        <v>-3.5634615384615382</v>
      </c>
      <c r="N90" s="126">
        <f t="shared" si="8"/>
        <v>-0.19061096398305086</v>
      </c>
      <c r="O90" s="126">
        <f t="shared" si="13"/>
        <v>-3.3801817654009128</v>
      </c>
      <c r="P90" s="126">
        <v>-1.728</v>
      </c>
      <c r="Q90" s="126">
        <f t="shared" si="6"/>
        <v>-1.9019230769230768</v>
      </c>
      <c r="R90" s="127"/>
    </row>
    <row r="91" spans="1:18" x14ac:dyDescent="0.25">
      <c r="A91" s="128">
        <v>91</v>
      </c>
      <c r="B91" s="129">
        <v>-2.8809999999999998</v>
      </c>
      <c r="C91" s="129">
        <v>495.2</v>
      </c>
      <c r="D91" s="126">
        <f t="shared" si="9"/>
        <v>-3.1892988929889294</v>
      </c>
      <c r="E91" s="126">
        <f t="shared" si="10"/>
        <v>-0.15672789347254532</v>
      </c>
      <c r="F91" s="126">
        <f t="shared" si="11"/>
        <v>-3.0157993799196912</v>
      </c>
      <c r="G91" s="126">
        <v>-2.5539999999999998</v>
      </c>
      <c r="H91" s="127">
        <f t="shared" si="7"/>
        <v>-0.36199261992619924</v>
      </c>
      <c r="I91" s="73"/>
      <c r="J91" s="128">
        <v>91</v>
      </c>
      <c r="K91" s="129">
        <v>-3.6949999999999998</v>
      </c>
      <c r="L91" s="129">
        <v>495.5</v>
      </c>
      <c r="M91" s="126">
        <f t="shared" si="12"/>
        <v>-3.552884615384615</v>
      </c>
      <c r="N91" s="126">
        <f t="shared" si="8"/>
        <v>-0.19031965042372884</v>
      </c>
      <c r="O91" s="126">
        <f t="shared" si="13"/>
        <v>-3.3698849515156453</v>
      </c>
      <c r="P91" s="126">
        <v>-1.728</v>
      </c>
      <c r="Q91" s="126">
        <f t="shared" si="6"/>
        <v>-1.8913461538461538</v>
      </c>
      <c r="R91" s="127"/>
    </row>
    <row r="92" spans="1:18" x14ac:dyDescent="0.25">
      <c r="A92" s="128">
        <v>92</v>
      </c>
      <c r="B92" s="129">
        <v>-2.887</v>
      </c>
      <c r="C92" s="129">
        <v>501.2</v>
      </c>
      <c r="D92" s="126">
        <f t="shared" si="9"/>
        <v>-3.1959409594095938</v>
      </c>
      <c r="E92" s="126">
        <f t="shared" si="10"/>
        <v>-0.156850838865876</v>
      </c>
      <c r="F92" s="126">
        <f t="shared" si="11"/>
        <v>-3.0223053444289198</v>
      </c>
      <c r="G92" s="126">
        <v>-2.5539999999999998</v>
      </c>
      <c r="H92" s="127">
        <f t="shared" si="7"/>
        <v>-0.36863468634686369</v>
      </c>
      <c r="I92" s="73"/>
      <c r="J92" s="128">
        <v>92</v>
      </c>
      <c r="K92" s="129">
        <v>-3.6819999999999999</v>
      </c>
      <c r="L92" s="129">
        <v>501.5</v>
      </c>
      <c r="M92" s="126">
        <f t="shared" si="12"/>
        <v>-3.5403846153846152</v>
      </c>
      <c r="N92" s="126">
        <f t="shared" si="8"/>
        <v>-0.19002833686440679</v>
      </c>
      <c r="O92" s="126">
        <f t="shared" si="13"/>
        <v>-3.3576650607073004</v>
      </c>
      <c r="P92" s="126">
        <v>-1.728</v>
      </c>
      <c r="Q92" s="126">
        <f t="shared" si="6"/>
        <v>-1.8788461538461538</v>
      </c>
      <c r="R92" s="127"/>
    </row>
    <row r="93" spans="1:18" x14ac:dyDescent="0.25">
      <c r="A93" s="128">
        <v>93</v>
      </c>
      <c r="B93" s="129">
        <v>-2.8929999999999998</v>
      </c>
      <c r="C93" s="129">
        <v>507.2</v>
      </c>
      <c r="D93" s="126">
        <f t="shared" si="9"/>
        <v>-3.2025830258302577</v>
      </c>
      <c r="E93" s="126">
        <f t="shared" si="10"/>
        <v>-0.15697378425920669</v>
      </c>
      <c r="F93" s="126">
        <f t="shared" si="11"/>
        <v>-3.0288113089381472</v>
      </c>
      <c r="G93" s="126">
        <v>-2.5539999999999998</v>
      </c>
      <c r="H93" s="127">
        <f t="shared" si="7"/>
        <v>-0.37527675276752764</v>
      </c>
      <c r="I93" s="73"/>
      <c r="J93" s="128">
        <v>93</v>
      </c>
      <c r="K93" s="129">
        <v>-3.665</v>
      </c>
      <c r="L93" s="129">
        <v>507.5</v>
      </c>
      <c r="M93" s="126">
        <f t="shared" si="12"/>
        <v>-3.5240384615384617</v>
      </c>
      <c r="N93" s="126">
        <f t="shared" si="8"/>
        <v>-0.18973702330508474</v>
      </c>
      <c r="O93" s="126">
        <f t="shared" si="13"/>
        <v>-3.3415990160528031</v>
      </c>
      <c r="P93" s="126">
        <v>-1.728</v>
      </c>
      <c r="Q93" s="126">
        <f t="shared" si="6"/>
        <v>-1.8624999999999998</v>
      </c>
      <c r="R93" s="127"/>
    </row>
    <row r="94" spans="1:18" x14ac:dyDescent="0.25">
      <c r="A94" s="128">
        <v>94</v>
      </c>
      <c r="B94" s="129">
        <v>-2.8980000000000001</v>
      </c>
      <c r="C94" s="129">
        <v>513.20000000000005</v>
      </c>
      <c r="D94" s="126">
        <f t="shared" si="9"/>
        <v>-3.2081180811808423</v>
      </c>
      <c r="E94" s="126">
        <f t="shared" si="10"/>
        <v>-0.15709672965253738</v>
      </c>
      <c r="F94" s="126">
        <f t="shared" si="11"/>
        <v>-3.034210262377294</v>
      </c>
      <c r="G94" s="126">
        <v>-2.5539999999999998</v>
      </c>
      <c r="H94" s="127">
        <f t="shared" si="7"/>
        <v>-0.38081180811808513</v>
      </c>
      <c r="I94" s="73"/>
      <c r="J94" s="128">
        <v>94</v>
      </c>
      <c r="K94" s="129">
        <v>-3.6459999999999999</v>
      </c>
      <c r="L94" s="129">
        <v>513.5</v>
      </c>
      <c r="M94" s="126">
        <f t="shared" si="12"/>
        <v>-3.5057692307692303</v>
      </c>
      <c r="N94" s="126">
        <f t="shared" si="8"/>
        <v>-0.18944570974576272</v>
      </c>
      <c r="O94" s="126">
        <f t="shared" si="13"/>
        <v>-3.3236098944752279</v>
      </c>
      <c r="P94" s="126">
        <v>-1.728</v>
      </c>
      <c r="Q94" s="126">
        <f t="shared" si="6"/>
        <v>-1.8442307692307691</v>
      </c>
      <c r="R94" s="127"/>
    </row>
    <row r="95" spans="1:18" x14ac:dyDescent="0.25">
      <c r="A95" s="128">
        <v>95</v>
      </c>
      <c r="B95" s="129">
        <v>-2.9020000000000001</v>
      </c>
      <c r="C95" s="129">
        <v>519.20000000000005</v>
      </c>
      <c r="D95" s="126">
        <f t="shared" si="9"/>
        <v>-3.2125461254612544</v>
      </c>
      <c r="E95" s="126">
        <f t="shared" si="10"/>
        <v>-0.15721967504586806</v>
      </c>
      <c r="F95" s="126">
        <f t="shared" si="11"/>
        <v>-3.0385022047462718</v>
      </c>
      <c r="G95" s="126">
        <v>-2.5539999999999998</v>
      </c>
      <c r="H95" s="127">
        <f t="shared" si="7"/>
        <v>-0.38523985239852432</v>
      </c>
      <c r="I95" s="73"/>
      <c r="J95" s="128">
        <v>95</v>
      </c>
      <c r="K95" s="129">
        <v>-3.6280000000000001</v>
      </c>
      <c r="L95" s="129">
        <v>519.4</v>
      </c>
      <c r="M95" s="126">
        <f t="shared" si="12"/>
        <v>-3.4303205128204999</v>
      </c>
      <c r="N95" s="126">
        <f t="shared" si="8"/>
        <v>-0.1891543961864407</v>
      </c>
      <c r="O95" s="126">
        <f t="shared" si="13"/>
        <v>-3.2514726061698593</v>
      </c>
      <c r="P95" s="126">
        <v>-1.728</v>
      </c>
      <c r="Q95" s="126">
        <f t="shared" si="6"/>
        <v>-1.7964743589743521</v>
      </c>
      <c r="R95" s="127"/>
    </row>
    <row r="96" spans="1:18" x14ac:dyDescent="0.25">
      <c r="A96" s="128">
        <v>96</v>
      </c>
      <c r="B96" s="129">
        <v>-2.907</v>
      </c>
      <c r="C96" s="129">
        <v>525.20000000000005</v>
      </c>
      <c r="D96" s="126">
        <f t="shared" si="9"/>
        <v>-3.2180811808118084</v>
      </c>
      <c r="E96" s="126">
        <f t="shared" si="10"/>
        <v>-0.15734262043919875</v>
      </c>
      <c r="F96" s="126">
        <f t="shared" si="11"/>
        <v>-3.0439011581853892</v>
      </c>
      <c r="G96" s="126">
        <v>-2.5539999999999998</v>
      </c>
      <c r="H96" s="127">
        <f t="shared" si="7"/>
        <v>-0.39077490774907769</v>
      </c>
      <c r="I96" s="73"/>
      <c r="J96" s="128">
        <v>96</v>
      </c>
      <c r="K96" s="129">
        <v>-3.6059999999999999</v>
      </c>
      <c r="L96" s="129">
        <v>525.4</v>
      </c>
      <c r="M96" s="126">
        <f t="shared" si="12"/>
        <v>-3.467307692307692</v>
      </c>
      <c r="N96" s="126">
        <f t="shared" si="8"/>
        <v>-0.18886308262711865</v>
      </c>
      <c r="O96" s="126">
        <f t="shared" si="13"/>
        <v>-3.2857085743970011</v>
      </c>
      <c r="P96" s="126">
        <v>-1.728</v>
      </c>
      <c r="Q96" s="126">
        <f t="shared" si="6"/>
        <v>-1.8057692307692306</v>
      </c>
      <c r="R96" s="127"/>
    </row>
    <row r="97" spans="1:18" x14ac:dyDescent="0.25">
      <c r="A97" s="128">
        <v>97</v>
      </c>
      <c r="B97" s="129">
        <v>-2.91</v>
      </c>
      <c r="C97" s="129">
        <v>531.20000000000005</v>
      </c>
      <c r="D97" s="126">
        <f t="shared" si="9"/>
        <v>-3.2214022140221403</v>
      </c>
      <c r="E97" s="126">
        <f t="shared" si="10"/>
        <v>-0.15746556583252944</v>
      </c>
      <c r="F97" s="126">
        <f t="shared" si="11"/>
        <v>-3.0470860894842851</v>
      </c>
      <c r="G97" s="126">
        <v>-2.5539999999999998</v>
      </c>
      <c r="H97" s="127">
        <f t="shared" si="7"/>
        <v>-0.39409594095940997</v>
      </c>
      <c r="I97" s="73"/>
      <c r="J97" s="128">
        <v>97</v>
      </c>
      <c r="K97" s="129">
        <v>-3.5750000000000002</v>
      </c>
      <c r="L97" s="129">
        <v>531.4</v>
      </c>
      <c r="M97" s="126">
        <f t="shared" si="12"/>
        <v>-3.4375000000000004</v>
      </c>
      <c r="N97" s="126">
        <f t="shared" si="8"/>
        <v>-0.18857176906779663</v>
      </c>
      <c r="O97" s="126">
        <f t="shared" si="13"/>
        <v>-3.2561809912809649</v>
      </c>
      <c r="P97" s="126">
        <v>-1.728</v>
      </c>
      <c r="Q97" s="126">
        <f t="shared" si="6"/>
        <v>-1.7759615384615386</v>
      </c>
      <c r="R97" s="127"/>
    </row>
    <row r="98" spans="1:18" x14ac:dyDescent="0.25">
      <c r="A98" s="128">
        <v>98</v>
      </c>
      <c r="B98" s="129">
        <v>-2.9140000000000001</v>
      </c>
      <c r="C98" s="129">
        <v>537.20000000000005</v>
      </c>
      <c r="D98" s="126">
        <f t="shared" si="9"/>
        <v>-3.2258302583025835</v>
      </c>
      <c r="E98" s="126">
        <f t="shared" si="10"/>
        <v>-0.15758851122586012</v>
      </c>
      <c r="F98" s="126">
        <f t="shared" si="11"/>
        <v>-3.0513780318532913</v>
      </c>
      <c r="G98" s="126">
        <v>-2.5539999999999998</v>
      </c>
      <c r="H98" s="127">
        <f t="shared" si="7"/>
        <v>-0.39852398523985277</v>
      </c>
      <c r="I98" s="73"/>
      <c r="J98" s="128">
        <v>98</v>
      </c>
      <c r="K98" s="129">
        <v>-3.548</v>
      </c>
      <c r="L98" s="129">
        <v>537.4</v>
      </c>
      <c r="M98" s="126">
        <f t="shared" si="12"/>
        <v>-3.4115384615384614</v>
      </c>
      <c r="N98" s="126">
        <f t="shared" si="8"/>
        <v>-0.18828045550847458</v>
      </c>
      <c r="O98" s="126">
        <f t="shared" si="13"/>
        <v>-3.2304995620110817</v>
      </c>
      <c r="P98" s="126">
        <v>-1.728</v>
      </c>
      <c r="Q98" s="126">
        <f t="shared" si="6"/>
        <v>-1.75</v>
      </c>
      <c r="R98" s="127"/>
    </row>
    <row r="99" spans="1:18" x14ac:dyDescent="0.25">
      <c r="A99" s="128">
        <v>99</v>
      </c>
      <c r="B99" s="129">
        <v>-2.9180000000000001</v>
      </c>
      <c r="C99" s="129">
        <v>543.20000000000005</v>
      </c>
      <c r="D99" s="126">
        <f t="shared" si="9"/>
        <v>-3.2302583025830263</v>
      </c>
      <c r="E99" s="126">
        <f t="shared" si="10"/>
        <v>-0.15771145661919081</v>
      </c>
      <c r="F99" s="126">
        <f t="shared" si="11"/>
        <v>-3.0556699742222979</v>
      </c>
      <c r="G99" s="126">
        <v>-2.5539999999999998</v>
      </c>
      <c r="H99" s="127">
        <f t="shared" si="7"/>
        <v>-0.40295202952029557</v>
      </c>
      <c r="I99" s="73"/>
      <c r="J99" s="128">
        <v>99</v>
      </c>
      <c r="K99" s="129">
        <v>-3.52</v>
      </c>
      <c r="L99" s="129">
        <v>543.4</v>
      </c>
      <c r="M99" s="126">
        <f t="shared" si="12"/>
        <v>-3.3846153846153846</v>
      </c>
      <c r="N99" s="126">
        <f t="shared" si="8"/>
        <v>-0.18798914194915256</v>
      </c>
      <c r="O99" s="126">
        <f t="shared" si="13"/>
        <v>-3.2038565942796615</v>
      </c>
      <c r="P99" s="126">
        <v>-1.728</v>
      </c>
      <c r="Q99" s="126">
        <f t="shared" si="6"/>
        <v>-1.7230769230769232</v>
      </c>
      <c r="R99" s="127"/>
    </row>
    <row r="100" spans="1:18" x14ac:dyDescent="0.25">
      <c r="A100" s="128">
        <v>100</v>
      </c>
      <c r="B100" s="129">
        <v>-2.9209999999999998</v>
      </c>
      <c r="C100" s="129">
        <v>549.20000000000005</v>
      </c>
      <c r="D100" s="126">
        <f t="shared" si="9"/>
        <v>-3.2335793357933578</v>
      </c>
      <c r="E100" s="126">
        <f t="shared" si="10"/>
        <v>-0.1578344020125215</v>
      </c>
      <c r="F100" s="126">
        <f t="shared" si="11"/>
        <v>-3.0588549055211938</v>
      </c>
      <c r="G100" s="126">
        <v>-2.5539999999999998</v>
      </c>
      <c r="H100" s="127">
        <f t="shared" si="7"/>
        <v>-0.4062730627306273</v>
      </c>
      <c r="I100" s="73"/>
      <c r="J100" s="128">
        <v>100</v>
      </c>
      <c r="K100" s="129">
        <v>-3.4910000000000001</v>
      </c>
      <c r="L100" s="129">
        <v>549.4</v>
      </c>
      <c r="M100" s="126">
        <f t="shared" si="12"/>
        <v>-3.3567307692307695</v>
      </c>
      <c r="N100" s="126">
        <f t="shared" si="8"/>
        <v>-0.18769782838983051</v>
      </c>
      <c r="O100" s="126">
        <f t="shared" si="13"/>
        <v>-3.1762520880867013</v>
      </c>
      <c r="P100" s="126">
        <v>-1.728</v>
      </c>
      <c r="Q100" s="126">
        <f t="shared" si="6"/>
        <v>-1.6951923076923079</v>
      </c>
      <c r="R100" s="127"/>
    </row>
    <row r="101" spans="1:18" x14ac:dyDescent="0.25">
      <c r="A101" s="128">
        <v>101</v>
      </c>
      <c r="B101" s="129">
        <v>-2.923</v>
      </c>
      <c r="C101" s="129">
        <v>555.20000000000005</v>
      </c>
      <c r="D101" s="126">
        <f t="shared" si="9"/>
        <v>-3.2357933579335794</v>
      </c>
      <c r="E101" s="126">
        <f t="shared" si="10"/>
        <v>-0.15795734740585218</v>
      </c>
      <c r="F101" s="126">
        <f t="shared" si="11"/>
        <v>-3.0609328257499797</v>
      </c>
      <c r="G101" s="126">
        <v>-2.5539999999999998</v>
      </c>
      <c r="H101" s="127">
        <f t="shared" si="7"/>
        <v>-0.40848708487084895</v>
      </c>
      <c r="I101" s="73"/>
      <c r="J101" s="128">
        <v>101</v>
      </c>
      <c r="K101" s="129">
        <v>-3.46</v>
      </c>
      <c r="L101" s="129">
        <v>555.29999999999995</v>
      </c>
      <c r="M101" s="126">
        <f t="shared" si="12"/>
        <v>-3.2714743589743458</v>
      </c>
      <c r="N101" s="126">
        <f t="shared" si="8"/>
        <v>-0.18740651483050849</v>
      </c>
      <c r="O101" s="126">
        <f t="shared" si="13"/>
        <v>-3.0942790965544749</v>
      </c>
      <c r="P101" s="126">
        <v>-1.728</v>
      </c>
      <c r="Q101" s="126">
        <f t="shared" ref="Q101:Q164" si="14">(L101-L100)*(K101-P101)/$L$8</f>
        <v>-1.6376282051281987</v>
      </c>
      <c r="R101" s="127"/>
    </row>
    <row r="102" spans="1:18" x14ac:dyDescent="0.25">
      <c r="A102" s="128">
        <v>102</v>
      </c>
      <c r="B102" s="129">
        <v>-2.9249999999999998</v>
      </c>
      <c r="C102" s="129">
        <v>561.1</v>
      </c>
      <c r="D102" s="126">
        <f t="shared" si="9"/>
        <v>-3.1840405904058917</v>
      </c>
      <c r="E102" s="126">
        <f t="shared" si="10"/>
        <v>-0.15808029279918284</v>
      </c>
      <c r="F102" s="126">
        <f t="shared" si="11"/>
        <v>-3.011960566879107</v>
      </c>
      <c r="G102" s="126">
        <v>-2.5539999999999998</v>
      </c>
      <c r="H102" s="127">
        <f t="shared" si="7"/>
        <v>-0.40385608856088401</v>
      </c>
      <c r="I102" s="73"/>
      <c r="J102" s="128">
        <v>102</v>
      </c>
      <c r="K102" s="129">
        <v>-3.4209999999999998</v>
      </c>
      <c r="L102" s="129">
        <v>561.29999999999995</v>
      </c>
      <c r="M102" s="126">
        <f t="shared" si="12"/>
        <v>-3.2894230769230766</v>
      </c>
      <c r="N102" s="126">
        <f t="shared" si="8"/>
        <v>-0.18711520127118644</v>
      </c>
      <c r="O102" s="126">
        <f t="shared" si="13"/>
        <v>-3.1095046141623208</v>
      </c>
      <c r="P102" s="126">
        <v>-1.728</v>
      </c>
      <c r="Q102" s="126">
        <f t="shared" si="14"/>
        <v>-1.6278846153846152</v>
      </c>
      <c r="R102" s="127"/>
    </row>
    <row r="103" spans="1:18" x14ac:dyDescent="0.25">
      <c r="A103" s="128">
        <v>103</v>
      </c>
      <c r="B103" s="129">
        <v>-2.9249999999999998</v>
      </c>
      <c r="C103" s="129">
        <v>567.1</v>
      </c>
      <c r="D103" s="126">
        <f t="shared" si="9"/>
        <v>-3.2380073800738001</v>
      </c>
      <c r="E103" s="126">
        <f t="shared" si="10"/>
        <v>-0.15820323819251353</v>
      </c>
      <c r="F103" s="126">
        <f t="shared" si="11"/>
        <v>-3.0628746440673282</v>
      </c>
      <c r="G103" s="126">
        <v>-2.5539999999999998</v>
      </c>
      <c r="H103" s="127">
        <f t="shared" si="7"/>
        <v>-0.4107011070110701</v>
      </c>
      <c r="I103" s="73"/>
      <c r="J103" s="128">
        <v>103</v>
      </c>
      <c r="K103" s="129">
        <v>-3.3769999999999998</v>
      </c>
      <c r="L103" s="129">
        <v>567.29999999999995</v>
      </c>
      <c r="M103" s="126">
        <f t="shared" si="12"/>
        <v>-3.2471153846153844</v>
      </c>
      <c r="N103" s="126">
        <f t="shared" si="8"/>
        <v>-0.18682388771186442</v>
      </c>
      <c r="O103" s="126">
        <f t="shared" si="13"/>
        <v>-3.067477031046284</v>
      </c>
      <c r="P103" s="126">
        <v>-1.728</v>
      </c>
      <c r="Q103" s="126">
        <f t="shared" si="14"/>
        <v>-1.5855769230769228</v>
      </c>
      <c r="R103" s="127"/>
    </row>
    <row r="104" spans="1:18" x14ac:dyDescent="0.25">
      <c r="A104" s="128">
        <v>104</v>
      </c>
      <c r="B104" s="129">
        <v>-2.9249999999999998</v>
      </c>
      <c r="C104" s="129">
        <v>573.1</v>
      </c>
      <c r="D104" s="126">
        <f t="shared" si="9"/>
        <v>-3.2380073800738001</v>
      </c>
      <c r="E104" s="126">
        <f t="shared" si="10"/>
        <v>-0.15832618358584422</v>
      </c>
      <c r="F104" s="126">
        <f t="shared" si="11"/>
        <v>-3.0627385421558926</v>
      </c>
      <c r="G104" s="126">
        <v>-2.5539999999999998</v>
      </c>
      <c r="H104" s="127">
        <f t="shared" si="7"/>
        <v>-0.4107011070110701</v>
      </c>
      <c r="I104" s="73"/>
      <c r="J104" s="128">
        <v>104</v>
      </c>
      <c r="K104" s="129">
        <v>-3.3359999999999999</v>
      </c>
      <c r="L104" s="129">
        <v>573.29999999999995</v>
      </c>
      <c r="M104" s="126">
        <f t="shared" si="12"/>
        <v>-3.2076923076923074</v>
      </c>
      <c r="N104" s="126">
        <f t="shared" si="8"/>
        <v>-0.18653257415254237</v>
      </c>
      <c r="O104" s="126">
        <f t="shared" si="13"/>
        <v>-3.0283340633148623</v>
      </c>
      <c r="P104" s="126">
        <v>-1.728</v>
      </c>
      <c r="Q104" s="126">
        <f t="shared" si="14"/>
        <v>-1.546153846153846</v>
      </c>
      <c r="R104" s="127"/>
    </row>
    <row r="105" spans="1:18" x14ac:dyDescent="0.25">
      <c r="A105" s="128">
        <v>105</v>
      </c>
      <c r="B105" s="129">
        <v>-2.9220000000000002</v>
      </c>
      <c r="C105" s="129">
        <v>579.1</v>
      </c>
      <c r="D105" s="126">
        <f t="shared" si="9"/>
        <v>-3.2346863468634686</v>
      </c>
      <c r="E105" s="126">
        <f t="shared" si="10"/>
        <v>-0.1584491289791749</v>
      </c>
      <c r="F105" s="126">
        <f t="shared" si="11"/>
        <v>-3.0592814070341237</v>
      </c>
      <c r="G105" s="126">
        <v>-2.5539999999999998</v>
      </c>
      <c r="H105" s="127">
        <f t="shared" si="7"/>
        <v>-0.40738007380073837</v>
      </c>
      <c r="I105" s="73"/>
      <c r="J105" s="128">
        <v>105</v>
      </c>
      <c r="K105" s="129">
        <v>-3.29</v>
      </c>
      <c r="L105" s="129">
        <v>579.29999999999995</v>
      </c>
      <c r="M105" s="126">
        <f t="shared" si="12"/>
        <v>-3.1634615384615388</v>
      </c>
      <c r="N105" s="126">
        <f t="shared" si="8"/>
        <v>-0.18624126059322035</v>
      </c>
      <c r="O105" s="126">
        <f t="shared" si="13"/>
        <v>-2.9843834032757495</v>
      </c>
      <c r="P105" s="126">
        <v>-1.728</v>
      </c>
      <c r="Q105" s="126">
        <f t="shared" si="14"/>
        <v>-1.5019230769230769</v>
      </c>
      <c r="R105" s="127"/>
    </row>
    <row r="106" spans="1:18" x14ac:dyDescent="0.25">
      <c r="A106" s="128">
        <v>106</v>
      </c>
      <c r="B106" s="129">
        <v>-2.9180000000000001</v>
      </c>
      <c r="C106" s="129">
        <v>585.1</v>
      </c>
      <c r="D106" s="126">
        <f t="shared" si="9"/>
        <v>-3.2302583025830263</v>
      </c>
      <c r="E106" s="126">
        <f t="shared" si="10"/>
        <v>-0.15857207437250559</v>
      </c>
      <c r="F106" s="126">
        <f t="shared" si="11"/>
        <v>-3.0547172608422448</v>
      </c>
      <c r="G106" s="126">
        <v>-2.5539999999999998</v>
      </c>
      <c r="H106" s="127">
        <f t="shared" si="7"/>
        <v>-0.40295202952029557</v>
      </c>
      <c r="I106" s="73"/>
      <c r="J106" s="128">
        <v>106</v>
      </c>
      <c r="K106" s="129">
        <v>-3.2450000000000001</v>
      </c>
      <c r="L106" s="129">
        <v>585.20000000000005</v>
      </c>
      <c r="M106" s="126">
        <f t="shared" si="12"/>
        <v>-3.0681891025641499</v>
      </c>
      <c r="N106" s="126">
        <f t="shared" si="8"/>
        <v>-0.18594994703389831</v>
      </c>
      <c r="O106" s="126">
        <f t="shared" si="13"/>
        <v>-2.8923710436699164</v>
      </c>
      <c r="P106" s="126">
        <v>-1.728</v>
      </c>
      <c r="Q106" s="126">
        <f t="shared" si="14"/>
        <v>-1.4343429487179709</v>
      </c>
      <c r="R106" s="127"/>
    </row>
    <row r="107" spans="1:18" x14ac:dyDescent="0.25">
      <c r="A107" s="128">
        <v>107</v>
      </c>
      <c r="B107" s="129">
        <v>-2.9119999999999999</v>
      </c>
      <c r="C107" s="129">
        <v>591.1</v>
      </c>
      <c r="D107" s="126">
        <f t="shared" si="9"/>
        <v>-3.2236162361623619</v>
      </c>
      <c r="E107" s="126">
        <f t="shared" si="10"/>
        <v>-0.15869501976583628</v>
      </c>
      <c r="F107" s="126">
        <f t="shared" si="11"/>
        <v>-3.0479390925101439</v>
      </c>
      <c r="G107" s="126">
        <v>-2.5539999999999998</v>
      </c>
      <c r="H107" s="127">
        <f t="shared" si="7"/>
        <v>-0.39630996309963112</v>
      </c>
      <c r="I107" s="73"/>
      <c r="J107" s="128">
        <v>107</v>
      </c>
      <c r="K107" s="129">
        <v>-3.2</v>
      </c>
      <c r="L107" s="129">
        <v>591.20000000000005</v>
      </c>
      <c r="M107" s="126">
        <f t="shared" si="12"/>
        <v>-3.0769230769230771</v>
      </c>
      <c r="N107" s="126">
        <f t="shared" si="8"/>
        <v>-0.18565863347457628</v>
      </c>
      <c r="O107" s="126">
        <f t="shared" si="13"/>
        <v>-2.8984051601205998</v>
      </c>
      <c r="P107" s="126">
        <v>-1.728</v>
      </c>
      <c r="Q107" s="126">
        <f t="shared" si="14"/>
        <v>-1.4153846153846155</v>
      </c>
      <c r="R107" s="127"/>
    </row>
    <row r="108" spans="1:18" x14ac:dyDescent="0.25">
      <c r="A108" s="128">
        <v>108</v>
      </c>
      <c r="B108" s="129">
        <v>-2.9039999999999999</v>
      </c>
      <c r="C108" s="129">
        <v>597.1</v>
      </c>
      <c r="D108" s="126">
        <f t="shared" si="9"/>
        <v>-3.214760147601476</v>
      </c>
      <c r="E108" s="126">
        <f t="shared" si="10"/>
        <v>-0.15881796515916696</v>
      </c>
      <c r="F108" s="126">
        <f t="shared" si="11"/>
        <v>-3.0389469020378224</v>
      </c>
      <c r="G108" s="126">
        <v>-2.5539999999999998</v>
      </c>
      <c r="H108" s="127">
        <f t="shared" si="7"/>
        <v>-0.38745387453874547</v>
      </c>
      <c r="I108" s="73"/>
      <c r="J108" s="128">
        <v>108</v>
      </c>
      <c r="K108" s="129">
        <v>-3.1539999999999999</v>
      </c>
      <c r="L108" s="129">
        <v>597.20000000000005</v>
      </c>
      <c r="M108" s="126">
        <f t="shared" si="12"/>
        <v>-3.0326923076923076</v>
      </c>
      <c r="N108" s="126">
        <f t="shared" si="8"/>
        <v>-0.18536731991525424</v>
      </c>
      <c r="O108" s="126">
        <f t="shared" si="13"/>
        <v>-2.8544545000814865</v>
      </c>
      <c r="P108" s="126">
        <v>-1.728</v>
      </c>
      <c r="Q108" s="126">
        <f t="shared" si="14"/>
        <v>-1.3711538461538459</v>
      </c>
      <c r="R108" s="127"/>
    </row>
    <row r="109" spans="1:18" x14ac:dyDescent="0.25">
      <c r="A109" s="128">
        <v>109</v>
      </c>
      <c r="B109" s="129">
        <v>-2.8940000000000001</v>
      </c>
      <c r="C109" s="129">
        <v>603.1</v>
      </c>
      <c r="D109" s="126">
        <f t="shared" si="9"/>
        <v>-3.2036900369003694</v>
      </c>
      <c r="E109" s="126">
        <f t="shared" si="10"/>
        <v>-0.15894091055249765</v>
      </c>
      <c r="F109" s="126">
        <f t="shared" si="11"/>
        <v>-3.0277406894252792</v>
      </c>
      <c r="G109" s="126">
        <v>-2.5539999999999998</v>
      </c>
      <c r="H109" s="127">
        <f t="shared" si="7"/>
        <v>-0.37638376383763872</v>
      </c>
      <c r="I109" s="73"/>
      <c r="J109" s="128">
        <v>109</v>
      </c>
      <c r="K109" s="129">
        <v>-3.1030000000000002</v>
      </c>
      <c r="L109" s="129">
        <v>603.20000000000005</v>
      </c>
      <c r="M109" s="126">
        <f t="shared" si="12"/>
        <v>-2.9836538461538464</v>
      </c>
      <c r="N109" s="126">
        <f t="shared" si="8"/>
        <v>-0.18507600635593222</v>
      </c>
      <c r="O109" s="126">
        <f t="shared" si="13"/>
        <v>-2.8056961477346807</v>
      </c>
      <c r="P109" s="126">
        <v>-1.728</v>
      </c>
      <c r="Q109" s="126">
        <f t="shared" si="14"/>
        <v>-1.3221153846153848</v>
      </c>
      <c r="R109" s="127"/>
    </row>
    <row r="110" spans="1:18" x14ac:dyDescent="0.25">
      <c r="A110" s="128">
        <v>110</v>
      </c>
      <c r="B110" s="129">
        <v>-2.8809999999999998</v>
      </c>
      <c r="C110" s="129">
        <v>609.1</v>
      </c>
      <c r="D110" s="126">
        <f t="shared" si="9"/>
        <v>-3.1892988929889294</v>
      </c>
      <c r="E110" s="126">
        <f t="shared" si="10"/>
        <v>-0.15906385594582834</v>
      </c>
      <c r="F110" s="126">
        <f t="shared" si="11"/>
        <v>-3.0132134436024036</v>
      </c>
      <c r="G110" s="126">
        <v>-2.5539999999999998</v>
      </c>
      <c r="H110" s="127">
        <f t="shared" si="7"/>
        <v>-0.36199261992619924</v>
      </c>
      <c r="I110" s="73"/>
      <c r="J110" s="128">
        <v>110</v>
      </c>
      <c r="K110" s="129">
        <v>-3.0529999999999999</v>
      </c>
      <c r="L110" s="129">
        <v>609.1</v>
      </c>
      <c r="M110" s="126">
        <f t="shared" si="12"/>
        <v>-2.8866506410256298</v>
      </c>
      <c r="N110" s="126">
        <f t="shared" si="8"/>
        <v>-0.18478469279661017</v>
      </c>
      <c r="O110" s="126">
        <f t="shared" si="13"/>
        <v>-2.7119343449519122</v>
      </c>
      <c r="P110" s="126">
        <v>-1.728</v>
      </c>
      <c r="Q110" s="126">
        <f t="shared" si="14"/>
        <v>-1.2528044871794823</v>
      </c>
      <c r="R110" s="127"/>
    </row>
    <row r="111" spans="1:18" x14ac:dyDescent="0.25">
      <c r="A111" s="128">
        <v>111</v>
      </c>
      <c r="B111" s="129">
        <v>-2.8660000000000001</v>
      </c>
      <c r="C111" s="129">
        <v>615.1</v>
      </c>
      <c r="D111" s="126">
        <f t="shared" si="9"/>
        <v>-3.1726937269372697</v>
      </c>
      <c r="E111" s="126">
        <f t="shared" si="10"/>
        <v>-0.15918680133915902</v>
      </c>
      <c r="F111" s="126">
        <f t="shared" si="11"/>
        <v>-2.9964721756393073</v>
      </c>
      <c r="G111" s="126">
        <v>-2.5539999999999998</v>
      </c>
      <c r="H111" s="127">
        <f t="shared" si="7"/>
        <v>-0.34538745387453906</v>
      </c>
      <c r="I111" s="73"/>
      <c r="J111" s="128">
        <v>111</v>
      </c>
      <c r="K111" s="129">
        <v>-3.008</v>
      </c>
      <c r="L111" s="129">
        <v>615.1</v>
      </c>
      <c r="M111" s="126">
        <f t="shared" si="12"/>
        <v>-2.8923076923076927</v>
      </c>
      <c r="N111" s="126">
        <f t="shared" si="8"/>
        <v>-0.18449337923728815</v>
      </c>
      <c r="O111" s="126">
        <f t="shared" si="13"/>
        <v>-2.714910212271838</v>
      </c>
      <c r="P111" s="126">
        <v>-1.728</v>
      </c>
      <c r="Q111" s="126">
        <f t="shared" si="14"/>
        <v>-1.2307692307692306</v>
      </c>
      <c r="R111" s="127"/>
    </row>
    <row r="112" spans="1:18" x14ac:dyDescent="0.25">
      <c r="A112" s="128">
        <v>112</v>
      </c>
      <c r="B112" s="129">
        <v>-2.85</v>
      </c>
      <c r="C112" s="129">
        <v>621.1</v>
      </c>
      <c r="D112" s="126">
        <f t="shared" si="9"/>
        <v>-3.1549815498154983</v>
      </c>
      <c r="E112" s="126">
        <f t="shared" si="10"/>
        <v>-0.15930974673248971</v>
      </c>
      <c r="F112" s="126">
        <f t="shared" si="11"/>
        <v>-2.9786238966061003</v>
      </c>
      <c r="G112" s="126">
        <v>-2.5539999999999998</v>
      </c>
      <c r="H112" s="127">
        <f t="shared" si="7"/>
        <v>-0.32767527675276781</v>
      </c>
      <c r="I112" s="73"/>
      <c r="J112" s="128">
        <v>112</v>
      </c>
      <c r="K112" s="129">
        <v>-2.9510000000000001</v>
      </c>
      <c r="L112" s="129">
        <v>621.1</v>
      </c>
      <c r="M112" s="126">
        <f t="shared" si="12"/>
        <v>-2.8374999999999999</v>
      </c>
      <c r="N112" s="126">
        <f t="shared" si="8"/>
        <v>-0.1842020656779661</v>
      </c>
      <c r="O112" s="126">
        <f t="shared" si="13"/>
        <v>-2.6603826291558019</v>
      </c>
      <c r="P112" s="126">
        <v>-1.728</v>
      </c>
      <c r="Q112" s="126">
        <f t="shared" si="14"/>
        <v>-1.1759615384615385</v>
      </c>
      <c r="R112" s="127"/>
    </row>
    <row r="113" spans="1:18" x14ac:dyDescent="0.25">
      <c r="A113" s="128">
        <v>113</v>
      </c>
      <c r="B113" s="129">
        <v>-2.8370000000000002</v>
      </c>
      <c r="C113" s="129">
        <v>627</v>
      </c>
      <c r="D113" s="126">
        <f t="shared" si="9"/>
        <v>-3.0882472324723129</v>
      </c>
      <c r="E113" s="126">
        <f t="shared" si="10"/>
        <v>-0.1594326921258204</v>
      </c>
      <c r="F113" s="126">
        <f t="shared" si="11"/>
        <v>-2.9146950399368268</v>
      </c>
      <c r="G113" s="126">
        <v>-2.5539999999999998</v>
      </c>
      <c r="H113" s="127">
        <f t="shared" si="7"/>
        <v>-0.30806273062730549</v>
      </c>
      <c r="I113" s="73"/>
      <c r="J113" s="128">
        <v>113</v>
      </c>
      <c r="K113" s="129">
        <v>-2.9060000000000001</v>
      </c>
      <c r="L113" s="129">
        <v>627.1</v>
      </c>
      <c r="M113" s="126">
        <f t="shared" si="12"/>
        <v>-2.7942307692307691</v>
      </c>
      <c r="N113" s="126">
        <f t="shared" si="8"/>
        <v>-0.18391075211864408</v>
      </c>
      <c r="O113" s="126">
        <f t="shared" si="13"/>
        <v>-2.6173935075782264</v>
      </c>
      <c r="P113" s="126">
        <v>-1.728</v>
      </c>
      <c r="Q113" s="126">
        <f t="shared" si="14"/>
        <v>-1.1326923076923079</v>
      </c>
      <c r="R113" s="127"/>
    </row>
    <row r="114" spans="1:18" x14ac:dyDescent="0.25">
      <c r="A114" s="128">
        <v>114</v>
      </c>
      <c r="B114" s="129">
        <v>-2.8239999999999998</v>
      </c>
      <c r="C114" s="129">
        <v>633</v>
      </c>
      <c r="D114" s="126">
        <f t="shared" si="9"/>
        <v>-3.1261992619926198</v>
      </c>
      <c r="E114" s="126">
        <f t="shared" si="10"/>
        <v>-0.15955563751915108</v>
      </c>
      <c r="F114" s="126">
        <f t="shared" si="11"/>
        <v>-2.9495694049603496</v>
      </c>
      <c r="G114" s="126">
        <v>-2.5539999999999998</v>
      </c>
      <c r="H114" s="127">
        <f t="shared" si="7"/>
        <v>-0.2988929889298893</v>
      </c>
      <c r="I114" s="73"/>
      <c r="J114" s="128">
        <v>114</v>
      </c>
      <c r="K114" s="129">
        <v>-2.8530000000000002</v>
      </c>
      <c r="L114" s="129">
        <v>633</v>
      </c>
      <c r="M114" s="126">
        <f t="shared" si="12"/>
        <v>-2.6975480769230664</v>
      </c>
      <c r="N114" s="126">
        <f t="shared" si="8"/>
        <v>-0.18361943855932206</v>
      </c>
      <c r="O114" s="126">
        <f t="shared" si="13"/>
        <v>-2.523933543669862</v>
      </c>
      <c r="P114" s="126">
        <v>-1.728</v>
      </c>
      <c r="Q114" s="126">
        <f t="shared" si="14"/>
        <v>-1.0637019230769191</v>
      </c>
      <c r="R114" s="127"/>
    </row>
    <row r="115" spans="1:18" x14ac:dyDescent="0.25">
      <c r="A115" s="128">
        <v>115</v>
      </c>
      <c r="B115" s="129">
        <v>-2.8090000000000002</v>
      </c>
      <c r="C115" s="129">
        <v>639</v>
      </c>
      <c r="D115" s="126">
        <f t="shared" si="9"/>
        <v>-3.1095940959409591</v>
      </c>
      <c r="E115" s="126">
        <f t="shared" si="10"/>
        <v>-0.15967858291248177</v>
      </c>
      <c r="F115" s="126">
        <f t="shared" si="11"/>
        <v>-2.9328281369972529</v>
      </c>
      <c r="G115" s="126">
        <v>-2.5539999999999998</v>
      </c>
      <c r="H115" s="127">
        <f t="shared" si="7"/>
        <v>-0.28228782287822918</v>
      </c>
      <c r="I115" s="73"/>
      <c r="J115" s="128">
        <v>115</v>
      </c>
      <c r="K115" s="129">
        <v>-2.8050000000000002</v>
      </c>
      <c r="L115" s="129">
        <v>639</v>
      </c>
      <c r="M115" s="126">
        <f t="shared" si="12"/>
        <v>-2.697115384615385</v>
      </c>
      <c r="N115" s="126">
        <f t="shared" si="8"/>
        <v>-0.18332812500000001</v>
      </c>
      <c r="O115" s="126">
        <f t="shared" si="13"/>
        <v>-2.5208383413461539</v>
      </c>
      <c r="P115" s="126">
        <v>-1.728</v>
      </c>
      <c r="Q115" s="126">
        <f t="shared" si="14"/>
        <v>-1.0355769230769234</v>
      </c>
      <c r="R115" s="127"/>
    </row>
    <row r="116" spans="1:18" x14ac:dyDescent="0.25">
      <c r="A116" s="128">
        <v>116</v>
      </c>
      <c r="B116" s="129">
        <v>-2.7959999999999998</v>
      </c>
      <c r="C116" s="129">
        <v>645</v>
      </c>
      <c r="D116" s="126">
        <f t="shared" si="9"/>
        <v>-3.0952029520295201</v>
      </c>
      <c r="E116" s="126">
        <f t="shared" si="10"/>
        <v>-0.15980152830581246</v>
      </c>
      <c r="F116" s="126">
        <f t="shared" si="11"/>
        <v>-2.9183008911743773</v>
      </c>
      <c r="G116" s="126">
        <v>-2.5539999999999998</v>
      </c>
      <c r="H116" s="127">
        <f t="shared" si="7"/>
        <v>-0.26789667896678965</v>
      </c>
      <c r="I116" s="73"/>
      <c r="J116" s="128">
        <v>116</v>
      </c>
      <c r="K116" s="129">
        <v>-2.762</v>
      </c>
      <c r="L116" s="129">
        <v>645</v>
      </c>
      <c r="M116" s="126">
        <f t="shared" si="12"/>
        <v>-2.6557692307692307</v>
      </c>
      <c r="N116" s="126">
        <f t="shared" si="8"/>
        <v>-0.18303681144067796</v>
      </c>
      <c r="O116" s="126">
        <f t="shared" si="13"/>
        <v>-2.4797722966916553</v>
      </c>
      <c r="P116" s="126">
        <v>-1.728</v>
      </c>
      <c r="Q116" s="126">
        <f t="shared" si="14"/>
        <v>-0.99423076923076925</v>
      </c>
      <c r="R116" s="127"/>
    </row>
    <row r="117" spans="1:18" x14ac:dyDescent="0.25">
      <c r="A117" s="128">
        <v>117</v>
      </c>
      <c r="B117" s="129">
        <v>-2.7789999999999999</v>
      </c>
      <c r="C117" s="129">
        <v>651</v>
      </c>
      <c r="D117" s="126">
        <f t="shared" si="9"/>
        <v>-3.0763837638376383</v>
      </c>
      <c r="E117" s="126">
        <f t="shared" si="10"/>
        <v>-0.15992447369914314</v>
      </c>
      <c r="F117" s="126">
        <f t="shared" si="11"/>
        <v>-2.899345601071059</v>
      </c>
      <c r="G117" s="126">
        <v>-2.5539999999999998</v>
      </c>
      <c r="H117" s="127">
        <f t="shared" si="7"/>
        <v>-0.24907749077490784</v>
      </c>
      <c r="I117" s="73"/>
      <c r="J117" s="128">
        <v>117</v>
      </c>
      <c r="K117" s="129">
        <v>-2.72</v>
      </c>
      <c r="L117" s="129">
        <v>651</v>
      </c>
      <c r="M117" s="126">
        <f t="shared" si="12"/>
        <v>-2.6153846153846154</v>
      </c>
      <c r="N117" s="126">
        <f t="shared" si="8"/>
        <v>-0.18274549788135594</v>
      </c>
      <c r="O117" s="126">
        <f t="shared" si="13"/>
        <v>-2.4396677904986963</v>
      </c>
      <c r="P117" s="126">
        <v>-1.728</v>
      </c>
      <c r="Q117" s="126">
        <f t="shared" si="14"/>
        <v>-0.95384615384615412</v>
      </c>
      <c r="R117" s="127"/>
    </row>
    <row r="118" spans="1:18" x14ac:dyDescent="0.25">
      <c r="A118" s="128">
        <v>118</v>
      </c>
      <c r="B118" s="129">
        <v>-2.7669999999999999</v>
      </c>
      <c r="C118" s="129">
        <v>657</v>
      </c>
      <c r="D118" s="126">
        <f t="shared" si="9"/>
        <v>-3.0630996309963101</v>
      </c>
      <c r="E118" s="126">
        <f t="shared" si="10"/>
        <v>-0.16004741909247383</v>
      </c>
      <c r="F118" s="126">
        <f t="shared" si="11"/>
        <v>-2.8859253663182947</v>
      </c>
      <c r="G118" s="126">
        <v>-2.5539999999999998</v>
      </c>
      <c r="H118" s="127">
        <f t="shared" si="7"/>
        <v>-0.23579335793357942</v>
      </c>
      <c r="I118" s="73"/>
      <c r="J118" s="128">
        <v>118</v>
      </c>
      <c r="K118" s="129">
        <v>-2.673</v>
      </c>
      <c r="L118" s="129">
        <v>657</v>
      </c>
      <c r="M118" s="126">
        <f t="shared" si="12"/>
        <v>-2.5701923076923077</v>
      </c>
      <c r="N118" s="126">
        <f t="shared" si="8"/>
        <v>-0.18245418432203392</v>
      </c>
      <c r="O118" s="126">
        <f t="shared" si="13"/>
        <v>-2.3947555919980443</v>
      </c>
      <c r="P118" s="126">
        <v>-1.728</v>
      </c>
      <c r="Q118" s="126">
        <f t="shared" si="14"/>
        <v>-0.90865384615384615</v>
      </c>
      <c r="R118" s="127"/>
    </row>
    <row r="119" spans="1:18" x14ac:dyDescent="0.25">
      <c r="A119" s="128">
        <v>119</v>
      </c>
      <c r="B119" s="129">
        <v>-2.754</v>
      </c>
      <c r="C119" s="129">
        <v>663</v>
      </c>
      <c r="D119" s="126">
        <f t="shared" si="9"/>
        <v>-3.0487084870848711</v>
      </c>
      <c r="E119" s="126">
        <f t="shared" si="10"/>
        <v>-0.16017036448580452</v>
      </c>
      <c r="F119" s="126">
        <f t="shared" si="11"/>
        <v>-2.8713981204954195</v>
      </c>
      <c r="G119" s="126">
        <v>-2.5539999999999998</v>
      </c>
      <c r="H119" s="127">
        <f t="shared" si="7"/>
        <v>-0.22140221402214041</v>
      </c>
      <c r="I119" s="73"/>
      <c r="J119" s="128">
        <v>119</v>
      </c>
      <c r="K119" s="129">
        <v>-2.6309999999999998</v>
      </c>
      <c r="L119" s="129">
        <v>662.9</v>
      </c>
      <c r="M119" s="126">
        <f t="shared" si="12"/>
        <v>-2.487644230769221</v>
      </c>
      <c r="N119" s="126">
        <f t="shared" si="8"/>
        <v>-0.18216287076271187</v>
      </c>
      <c r="O119" s="126">
        <f t="shared" si="13"/>
        <v>-2.3154069010416571</v>
      </c>
      <c r="P119" s="126">
        <v>-1.728</v>
      </c>
      <c r="Q119" s="126">
        <f t="shared" si="14"/>
        <v>-0.8537980769230733</v>
      </c>
      <c r="R119" s="127"/>
    </row>
    <row r="120" spans="1:18" x14ac:dyDescent="0.25">
      <c r="A120" s="128">
        <v>120</v>
      </c>
      <c r="B120" s="129">
        <v>-2.7410000000000001</v>
      </c>
      <c r="C120" s="129">
        <v>669</v>
      </c>
      <c r="D120" s="126">
        <f t="shared" si="9"/>
        <v>-3.034317343173432</v>
      </c>
      <c r="E120" s="126">
        <f t="shared" si="10"/>
        <v>-0.1602933098791352</v>
      </c>
      <c r="F120" s="126">
        <f t="shared" si="11"/>
        <v>-2.8568708746725444</v>
      </c>
      <c r="G120" s="126">
        <v>-2.5539999999999998</v>
      </c>
      <c r="H120" s="127">
        <f t="shared" si="7"/>
        <v>-0.20701107011070141</v>
      </c>
      <c r="I120" s="73"/>
      <c r="J120" s="128">
        <v>120</v>
      </c>
      <c r="K120" s="129">
        <v>-2.5910000000000002</v>
      </c>
      <c r="L120" s="129">
        <v>668.9</v>
      </c>
      <c r="M120" s="126">
        <f t="shared" si="12"/>
        <v>-2.4913461538461541</v>
      </c>
      <c r="N120" s="126">
        <f t="shared" si="8"/>
        <v>-0.18187155720338982</v>
      </c>
      <c r="O120" s="126">
        <f t="shared" si="13"/>
        <v>-2.3164696565352023</v>
      </c>
      <c r="P120" s="126">
        <v>-1.728</v>
      </c>
      <c r="Q120" s="126">
        <f t="shared" si="14"/>
        <v>-0.82980769230769236</v>
      </c>
      <c r="R120" s="127"/>
    </row>
    <row r="121" spans="1:18" x14ac:dyDescent="0.25">
      <c r="A121" s="128">
        <v>121</v>
      </c>
      <c r="B121" s="129">
        <v>-2.7280000000000002</v>
      </c>
      <c r="C121" s="129">
        <v>675</v>
      </c>
      <c r="D121" s="126">
        <f t="shared" si="9"/>
        <v>-3.019926199261993</v>
      </c>
      <c r="E121" s="126">
        <f t="shared" si="10"/>
        <v>-0.16041625527246589</v>
      </c>
      <c r="F121" s="126">
        <f t="shared" si="11"/>
        <v>-2.8423436288496693</v>
      </c>
      <c r="G121" s="126">
        <v>-2.5539999999999998</v>
      </c>
      <c r="H121" s="127">
        <f t="shared" si="7"/>
        <v>-0.19261992619926241</v>
      </c>
      <c r="I121" s="73"/>
      <c r="J121" s="128">
        <v>121</v>
      </c>
      <c r="K121" s="129">
        <v>-2.5489999999999999</v>
      </c>
      <c r="L121" s="129">
        <v>674.9</v>
      </c>
      <c r="M121" s="126">
        <f t="shared" si="12"/>
        <v>-2.4509615384615384</v>
      </c>
      <c r="N121" s="126">
        <f t="shared" si="8"/>
        <v>-0.1815802436440678</v>
      </c>
      <c r="O121" s="126">
        <f t="shared" si="13"/>
        <v>-2.276365150342242</v>
      </c>
      <c r="P121" s="126">
        <v>-1.728</v>
      </c>
      <c r="Q121" s="126">
        <f t="shared" si="14"/>
        <v>-0.78942307692307689</v>
      </c>
      <c r="R121" s="127"/>
    </row>
    <row r="122" spans="1:18" x14ac:dyDescent="0.25">
      <c r="A122" s="128">
        <v>122</v>
      </c>
      <c r="B122" s="129">
        <v>-2.7149999999999999</v>
      </c>
      <c r="C122" s="129">
        <v>681</v>
      </c>
      <c r="D122" s="126">
        <f t="shared" si="9"/>
        <v>-3.0055350553505535</v>
      </c>
      <c r="E122" s="126">
        <f t="shared" si="10"/>
        <v>-0.16053920066579655</v>
      </c>
      <c r="F122" s="126">
        <f t="shared" si="11"/>
        <v>-2.8278163830267937</v>
      </c>
      <c r="G122" s="126">
        <v>-2.5539999999999998</v>
      </c>
      <c r="H122" s="127">
        <f t="shared" si="7"/>
        <v>-0.17822878228782291</v>
      </c>
      <c r="I122" s="73"/>
      <c r="J122" s="128">
        <v>122</v>
      </c>
      <c r="K122" s="129">
        <v>-2.512</v>
      </c>
      <c r="L122" s="129">
        <v>680.9</v>
      </c>
      <c r="M122" s="126">
        <f t="shared" si="12"/>
        <v>-2.4153846153846152</v>
      </c>
      <c r="N122" s="126">
        <f t="shared" si="8"/>
        <v>-0.18128893008474578</v>
      </c>
      <c r="O122" s="126">
        <f t="shared" si="13"/>
        <v>-2.241068336456975</v>
      </c>
      <c r="P122" s="126">
        <v>-1.728</v>
      </c>
      <c r="Q122" s="126">
        <f t="shared" si="14"/>
        <v>-0.75384615384615394</v>
      </c>
      <c r="R122" s="127"/>
    </row>
    <row r="123" spans="1:18" x14ac:dyDescent="0.25">
      <c r="A123" s="128">
        <v>123</v>
      </c>
      <c r="B123" s="129">
        <v>-2.7</v>
      </c>
      <c r="C123" s="129">
        <v>686.9</v>
      </c>
      <c r="D123" s="126">
        <f t="shared" si="9"/>
        <v>-2.9391143911439004</v>
      </c>
      <c r="E123" s="126">
        <f t="shared" si="10"/>
        <v>-0.16066214605912724</v>
      </c>
      <c r="F123" s="126">
        <f t="shared" si="11"/>
        <v>-2.7642238631459581</v>
      </c>
      <c r="G123" s="126">
        <v>-2.5539999999999998</v>
      </c>
      <c r="H123" s="127">
        <f t="shared" si="7"/>
        <v>-0.15892988929889276</v>
      </c>
      <c r="I123" s="73"/>
      <c r="J123" s="128">
        <v>123</v>
      </c>
      <c r="K123" s="129">
        <v>-2.4649999999999999</v>
      </c>
      <c r="L123" s="129">
        <v>686.9</v>
      </c>
      <c r="M123" s="126">
        <f t="shared" si="12"/>
        <v>-2.3701923076923075</v>
      </c>
      <c r="N123" s="126">
        <f t="shared" si="8"/>
        <v>-0.18099761652542373</v>
      </c>
      <c r="O123" s="126">
        <f t="shared" si="13"/>
        <v>-2.1961561379563235</v>
      </c>
      <c r="P123" s="126">
        <v>-1.728</v>
      </c>
      <c r="Q123" s="126">
        <f t="shared" si="14"/>
        <v>-0.70865384615384597</v>
      </c>
      <c r="R123" s="127"/>
    </row>
    <row r="124" spans="1:18" x14ac:dyDescent="0.25">
      <c r="A124" s="128">
        <v>124</v>
      </c>
      <c r="B124" s="129">
        <v>-2.6869999999999998</v>
      </c>
      <c r="C124" s="129">
        <v>692.9</v>
      </c>
      <c r="D124" s="126">
        <f t="shared" si="9"/>
        <v>-2.9745387453874539</v>
      </c>
      <c r="E124" s="126">
        <f t="shared" si="10"/>
        <v>-0.16078509145245792</v>
      </c>
      <c r="F124" s="126">
        <f t="shared" si="11"/>
        <v>-2.7965478692408214</v>
      </c>
      <c r="G124" s="126">
        <v>-2.5539999999999998</v>
      </c>
      <c r="H124" s="127">
        <f t="shared" si="7"/>
        <v>-0.14723247232472325</v>
      </c>
      <c r="I124" s="73"/>
      <c r="J124" s="128">
        <v>124</v>
      </c>
      <c r="K124" s="129">
        <v>-2.4329999999999998</v>
      </c>
      <c r="L124" s="129">
        <v>692.9</v>
      </c>
      <c r="M124" s="126">
        <f t="shared" si="12"/>
        <v>-2.3394230769230768</v>
      </c>
      <c r="N124" s="126">
        <f t="shared" si="8"/>
        <v>-0.18070630296610171</v>
      </c>
      <c r="O124" s="126">
        <f t="shared" si="13"/>
        <v>-2.1656670163787481</v>
      </c>
      <c r="P124" s="126">
        <v>-1.728</v>
      </c>
      <c r="Q124" s="126">
        <f t="shared" si="14"/>
        <v>-0.6778846153846152</v>
      </c>
      <c r="R124" s="127"/>
    </row>
    <row r="125" spans="1:18" x14ac:dyDescent="0.25">
      <c r="A125" s="128">
        <v>125</v>
      </c>
      <c r="B125" s="129">
        <v>-2.6749999999999998</v>
      </c>
      <c r="C125" s="129">
        <v>698.9</v>
      </c>
      <c r="D125" s="126">
        <f t="shared" si="9"/>
        <v>-2.9612546125461248</v>
      </c>
      <c r="E125" s="126">
        <f t="shared" si="10"/>
        <v>-0.16090803684578861</v>
      </c>
      <c r="F125" s="126">
        <f t="shared" si="11"/>
        <v>-2.7831276344880567</v>
      </c>
      <c r="G125" s="126">
        <v>-2.5539999999999998</v>
      </c>
      <c r="H125" s="127">
        <f t="shared" si="7"/>
        <v>-0.13394833948339482</v>
      </c>
      <c r="I125" s="73"/>
      <c r="J125" s="128">
        <v>125</v>
      </c>
      <c r="K125" s="129">
        <v>-2.3940000000000001</v>
      </c>
      <c r="L125" s="129">
        <v>698.8</v>
      </c>
      <c r="M125" s="126">
        <f t="shared" si="12"/>
        <v>-2.2635576923076837</v>
      </c>
      <c r="N125" s="126">
        <f t="shared" si="8"/>
        <v>-0.18041498940677966</v>
      </c>
      <c r="O125" s="126">
        <f t="shared" si="13"/>
        <v>-2.0929730068108898</v>
      </c>
      <c r="P125" s="126">
        <v>-1.728</v>
      </c>
      <c r="Q125" s="126">
        <f t="shared" si="14"/>
        <v>-0.62971153846153616</v>
      </c>
      <c r="R125" s="127"/>
    </row>
    <row r="126" spans="1:18" x14ac:dyDescent="0.25">
      <c r="A126" s="128">
        <v>126</v>
      </c>
      <c r="B126" s="129">
        <v>-2.6619999999999999</v>
      </c>
      <c r="C126" s="129">
        <v>704.9</v>
      </c>
      <c r="D126" s="126">
        <f t="shared" si="9"/>
        <v>-2.9468634686346862</v>
      </c>
      <c r="E126" s="126">
        <f t="shared" si="10"/>
        <v>-0.1610309822391193</v>
      </c>
      <c r="F126" s="126">
        <f t="shared" si="11"/>
        <v>-2.768600388665182</v>
      </c>
      <c r="G126" s="126">
        <v>-2.5539999999999998</v>
      </c>
      <c r="H126" s="127">
        <f t="shared" si="7"/>
        <v>-0.11955719557195582</v>
      </c>
      <c r="I126" s="73"/>
      <c r="J126" s="128">
        <v>126</v>
      </c>
      <c r="K126" s="129">
        <v>-2.36</v>
      </c>
      <c r="L126" s="129">
        <v>704.8</v>
      </c>
      <c r="M126" s="126">
        <f t="shared" si="12"/>
        <v>-2.2692307692307692</v>
      </c>
      <c r="N126" s="126">
        <f t="shared" si="8"/>
        <v>-0.18012367584745764</v>
      </c>
      <c r="O126" s="126">
        <f t="shared" si="13"/>
        <v>-2.096034927069752</v>
      </c>
      <c r="P126" s="126">
        <v>-1.728</v>
      </c>
      <c r="Q126" s="126">
        <f t="shared" si="14"/>
        <v>-0.60769230769230753</v>
      </c>
      <c r="R126" s="127"/>
    </row>
    <row r="127" spans="1:18" x14ac:dyDescent="0.25">
      <c r="A127" s="128">
        <v>127</v>
      </c>
      <c r="B127" s="129">
        <v>-2.6469999999999998</v>
      </c>
      <c r="C127" s="129">
        <v>710.9</v>
      </c>
      <c r="D127" s="126">
        <f t="shared" si="9"/>
        <v>-2.9302583025830256</v>
      </c>
      <c r="E127" s="126">
        <f t="shared" si="10"/>
        <v>-0.16115392763244998</v>
      </c>
      <c r="F127" s="126">
        <f t="shared" si="11"/>
        <v>-2.7518591207020848</v>
      </c>
      <c r="G127" s="126">
        <v>-2.5539999999999998</v>
      </c>
      <c r="H127" s="127">
        <f t="shared" si="7"/>
        <v>-0.10295202952029517</v>
      </c>
      <c r="I127" s="73"/>
      <c r="J127" s="128">
        <v>127</v>
      </c>
      <c r="K127" s="129">
        <v>-2.323</v>
      </c>
      <c r="L127" s="129">
        <v>710.8</v>
      </c>
      <c r="M127" s="126">
        <f t="shared" si="12"/>
        <v>-2.233653846153846</v>
      </c>
      <c r="N127" s="126">
        <f t="shared" si="8"/>
        <v>-0.17983236228813559</v>
      </c>
      <c r="O127" s="126">
        <f t="shared" si="13"/>
        <v>-2.0607381131844851</v>
      </c>
      <c r="P127" s="126">
        <v>-1.728</v>
      </c>
      <c r="Q127" s="126">
        <f t="shared" si="14"/>
        <v>-0.57211538461538458</v>
      </c>
      <c r="R127" s="127"/>
    </row>
    <row r="128" spans="1:18" x14ac:dyDescent="0.25">
      <c r="A128" s="128">
        <v>128</v>
      </c>
      <c r="B128" s="129">
        <v>-2.6360000000000001</v>
      </c>
      <c r="C128" s="129">
        <v>716.9</v>
      </c>
      <c r="D128" s="126">
        <f t="shared" si="9"/>
        <v>-2.9180811808118081</v>
      </c>
      <c r="E128" s="126">
        <f t="shared" si="10"/>
        <v>-0.16127687302578067</v>
      </c>
      <c r="F128" s="126">
        <f t="shared" si="11"/>
        <v>-2.7395458970194313</v>
      </c>
      <c r="G128" s="126">
        <v>-2.5539999999999998</v>
      </c>
      <c r="H128" s="127">
        <f t="shared" si="7"/>
        <v>-9.0774907749077816E-2</v>
      </c>
      <c r="I128" s="73"/>
      <c r="J128" s="128">
        <v>128</v>
      </c>
      <c r="K128" s="129">
        <v>-2.2930000000000001</v>
      </c>
      <c r="L128" s="129">
        <v>716.8</v>
      </c>
      <c r="M128" s="126">
        <f t="shared" si="12"/>
        <v>-2.2048076923076922</v>
      </c>
      <c r="N128" s="126">
        <f t="shared" si="8"/>
        <v>-0.17954104872881357</v>
      </c>
      <c r="O128" s="126">
        <f t="shared" si="13"/>
        <v>-2.0321720685299871</v>
      </c>
      <c r="P128" s="126">
        <v>-1.728</v>
      </c>
      <c r="Q128" s="126">
        <f t="shared" si="14"/>
        <v>-0.54326923076923095</v>
      </c>
      <c r="R128" s="127"/>
    </row>
    <row r="129" spans="1:18" x14ac:dyDescent="0.25">
      <c r="A129" s="128">
        <v>129</v>
      </c>
      <c r="B129" s="129">
        <v>-2.6240000000000001</v>
      </c>
      <c r="C129" s="129">
        <v>722.9</v>
      </c>
      <c r="D129" s="126">
        <f t="shared" si="9"/>
        <v>-2.9047970479704799</v>
      </c>
      <c r="E129" s="126">
        <f t="shared" si="10"/>
        <v>-0.16139981841911136</v>
      </c>
      <c r="F129" s="126">
        <f t="shared" si="11"/>
        <v>-2.7261256622666661</v>
      </c>
      <c r="G129" s="126">
        <v>-2.5539999999999998</v>
      </c>
      <c r="H129" s="127">
        <f t="shared" si="7"/>
        <v>-7.7490774907749388E-2</v>
      </c>
      <c r="I129" s="73"/>
      <c r="J129" s="128">
        <v>129</v>
      </c>
      <c r="K129" s="129">
        <v>-2.2549999999999999</v>
      </c>
      <c r="L129" s="129">
        <v>722.8</v>
      </c>
      <c r="M129" s="126">
        <f t="shared" si="12"/>
        <v>-2.1682692307692304</v>
      </c>
      <c r="N129" s="126">
        <f t="shared" si="8"/>
        <v>-0.17924973516949153</v>
      </c>
      <c r="O129" s="126">
        <f t="shared" si="13"/>
        <v>-1.995913716183181</v>
      </c>
      <c r="P129" s="126">
        <v>-1.728</v>
      </c>
      <c r="Q129" s="126">
        <f t="shared" si="14"/>
        <v>-0.5067307692307691</v>
      </c>
      <c r="R129" s="127"/>
    </row>
    <row r="130" spans="1:18" x14ac:dyDescent="0.25">
      <c r="A130" s="128">
        <v>130</v>
      </c>
      <c r="B130" s="129">
        <v>-2.6139999999999999</v>
      </c>
      <c r="C130" s="129">
        <v>728.9</v>
      </c>
      <c r="D130" s="126">
        <f t="shared" si="9"/>
        <v>-2.8937269372693728</v>
      </c>
      <c r="E130" s="126">
        <f t="shared" si="10"/>
        <v>-0.16152276381244204</v>
      </c>
      <c r="F130" s="126">
        <f t="shared" si="11"/>
        <v>-2.7149194496541229</v>
      </c>
      <c r="G130" s="126">
        <v>-2.5539999999999998</v>
      </c>
      <c r="H130" s="127">
        <f t="shared" si="7"/>
        <v>-6.6420664206642124E-2</v>
      </c>
      <c r="I130" s="73"/>
      <c r="J130" s="128">
        <v>130</v>
      </c>
      <c r="K130" s="129">
        <v>-2.23</v>
      </c>
      <c r="L130" s="129">
        <v>728.7</v>
      </c>
      <c r="M130" s="126">
        <f t="shared" si="12"/>
        <v>-2.1084935897436221</v>
      </c>
      <c r="N130" s="126">
        <f t="shared" si="8"/>
        <v>-0.1789584216101695</v>
      </c>
      <c r="O130" s="126">
        <f t="shared" si="13"/>
        <v>-1.9392861077724657</v>
      </c>
      <c r="P130" s="126">
        <v>-1.728</v>
      </c>
      <c r="Q130" s="126">
        <f t="shared" si="14"/>
        <v>-0.47464743589744318</v>
      </c>
      <c r="R130" s="127"/>
    </row>
    <row r="131" spans="1:18" x14ac:dyDescent="0.25">
      <c r="A131" s="128">
        <v>131</v>
      </c>
      <c r="B131" s="129">
        <v>-2.6040000000000001</v>
      </c>
      <c r="C131" s="129">
        <v>734.9</v>
      </c>
      <c r="D131" s="126">
        <f t="shared" si="9"/>
        <v>-2.8826568265682657</v>
      </c>
      <c r="E131" s="126">
        <f t="shared" si="10"/>
        <v>-0.16164570920577273</v>
      </c>
      <c r="F131" s="126">
        <f t="shared" si="11"/>
        <v>-2.7037132370415797</v>
      </c>
      <c r="G131" s="126">
        <v>-2.5539999999999998</v>
      </c>
      <c r="H131" s="127">
        <f t="shared" si="7"/>
        <v>-5.5350553505535353E-2</v>
      </c>
      <c r="I131" s="73"/>
      <c r="J131" s="128">
        <v>131</v>
      </c>
      <c r="K131" s="129">
        <v>-2.2000000000000002</v>
      </c>
      <c r="L131" s="129">
        <v>734.7</v>
      </c>
      <c r="M131" s="126">
        <f t="shared" si="12"/>
        <v>-2.1153846153846154</v>
      </c>
      <c r="N131" s="126">
        <f t="shared" si="8"/>
        <v>-0.17866710805084746</v>
      </c>
      <c r="O131" s="126">
        <f t="shared" si="13"/>
        <v>-1.9435893191818776</v>
      </c>
      <c r="P131" s="126">
        <v>-1.728</v>
      </c>
      <c r="Q131" s="126">
        <f t="shared" si="14"/>
        <v>-0.45384615384615401</v>
      </c>
      <c r="R131" s="127"/>
    </row>
    <row r="132" spans="1:18" x14ac:dyDescent="0.25">
      <c r="A132" s="128">
        <v>132</v>
      </c>
      <c r="B132" s="129">
        <v>-2.5950000000000002</v>
      </c>
      <c r="C132" s="129">
        <v>740.9</v>
      </c>
      <c r="D132" s="126">
        <f t="shared" si="9"/>
        <v>-2.8726937269372694</v>
      </c>
      <c r="E132" s="126">
        <f t="shared" si="10"/>
        <v>-0.16176865459910342</v>
      </c>
      <c r="F132" s="126">
        <f t="shared" si="11"/>
        <v>-2.6936140354991482</v>
      </c>
      <c r="G132" s="126">
        <v>-2.5539999999999998</v>
      </c>
      <c r="H132" s="127">
        <f t="shared" si="7"/>
        <v>-4.5387453874539158E-2</v>
      </c>
      <c r="I132" s="73"/>
      <c r="J132" s="128">
        <v>132</v>
      </c>
      <c r="K132" s="129">
        <v>-2.173</v>
      </c>
      <c r="L132" s="129">
        <v>740.7</v>
      </c>
      <c r="M132" s="126">
        <f t="shared" si="12"/>
        <v>-2.0894230769230768</v>
      </c>
      <c r="N132" s="126">
        <f t="shared" si="8"/>
        <v>-0.17837579449152544</v>
      </c>
      <c r="O132" s="126">
        <f t="shared" si="13"/>
        <v>-1.917907889911995</v>
      </c>
      <c r="P132" s="126">
        <v>-1.728</v>
      </c>
      <c r="Q132" s="126">
        <f t="shared" si="14"/>
        <v>-0.42788461538461542</v>
      </c>
      <c r="R132" s="127"/>
    </row>
    <row r="133" spans="1:18" x14ac:dyDescent="0.25">
      <c r="A133" s="128">
        <v>133</v>
      </c>
      <c r="B133" s="129">
        <v>-2.5870000000000002</v>
      </c>
      <c r="C133" s="129">
        <v>746.9</v>
      </c>
      <c r="D133" s="126">
        <f t="shared" si="9"/>
        <v>-2.8638376383763844</v>
      </c>
      <c r="E133" s="126">
        <f t="shared" si="10"/>
        <v>-0.1618915999924341</v>
      </c>
      <c r="F133" s="126">
        <f t="shared" si="11"/>
        <v>-2.6846218450268258</v>
      </c>
      <c r="G133" s="126">
        <v>-2.5539999999999998</v>
      </c>
      <c r="H133" s="127">
        <f t="shared" si="7"/>
        <v>-3.6531365313653537E-2</v>
      </c>
      <c r="I133" s="73"/>
      <c r="J133" s="128">
        <v>133</v>
      </c>
      <c r="K133" s="129">
        <v>-2.1459999999999999</v>
      </c>
      <c r="L133" s="129">
        <v>746.7</v>
      </c>
      <c r="M133" s="126">
        <f t="shared" si="12"/>
        <v>-2.0634615384615382</v>
      </c>
      <c r="N133" s="126">
        <f t="shared" si="8"/>
        <v>-0.17808448093220339</v>
      </c>
      <c r="O133" s="126">
        <f t="shared" si="13"/>
        <v>-1.8922264606421122</v>
      </c>
      <c r="P133" s="126">
        <v>-1.728</v>
      </c>
      <c r="Q133" s="126">
        <f t="shared" si="14"/>
        <v>-0.40192307692307683</v>
      </c>
      <c r="R133" s="127"/>
    </row>
    <row r="134" spans="1:18" x14ac:dyDescent="0.25">
      <c r="A134" s="128">
        <v>134</v>
      </c>
      <c r="B134" s="129">
        <v>-2.581</v>
      </c>
      <c r="C134" s="129">
        <v>752.8</v>
      </c>
      <c r="D134" s="126">
        <f t="shared" si="9"/>
        <v>-2.8095756457564467</v>
      </c>
      <c r="E134" s="126">
        <f t="shared" si="10"/>
        <v>-0.16201454538576479</v>
      </c>
      <c r="F134" s="126">
        <f t="shared" si="11"/>
        <v>-2.6332129487498035</v>
      </c>
      <c r="G134" s="126">
        <v>-2.5539999999999998</v>
      </c>
      <c r="H134" s="127">
        <f t="shared" si="7"/>
        <v>-2.9391143911439151E-2</v>
      </c>
      <c r="I134" s="73"/>
      <c r="J134" s="128">
        <v>134</v>
      </c>
      <c r="K134" s="129">
        <v>-2.121</v>
      </c>
      <c r="L134" s="129">
        <v>752.7</v>
      </c>
      <c r="M134" s="126">
        <f t="shared" si="12"/>
        <v>-2.0394230769230766</v>
      </c>
      <c r="N134" s="126">
        <f t="shared" si="8"/>
        <v>-0.17779316737288137</v>
      </c>
      <c r="O134" s="126">
        <f t="shared" si="13"/>
        <v>-1.8684681082953063</v>
      </c>
      <c r="P134" s="126">
        <v>-1.728</v>
      </c>
      <c r="Q134" s="126">
        <f t="shared" si="14"/>
        <v>-0.37788461538461537</v>
      </c>
      <c r="R134" s="127"/>
    </row>
    <row r="135" spans="1:18" x14ac:dyDescent="0.25">
      <c r="A135" s="128">
        <v>135</v>
      </c>
      <c r="B135" s="129">
        <v>-2.577</v>
      </c>
      <c r="C135" s="129">
        <v>758.9</v>
      </c>
      <c r="D135" s="126">
        <f t="shared" si="9"/>
        <v>-2.9003136531365423</v>
      </c>
      <c r="E135" s="126">
        <f t="shared" si="10"/>
        <v>-0.16213749077909548</v>
      </c>
      <c r="F135" s="126">
        <f t="shared" si="11"/>
        <v>-2.7178341893445701</v>
      </c>
      <c r="G135" s="126">
        <v>-2.5539999999999998</v>
      </c>
      <c r="H135" s="127">
        <f t="shared" si="7"/>
        <v>-2.5885608856088805E-2</v>
      </c>
      <c r="I135" s="73"/>
      <c r="J135" s="128">
        <v>135</v>
      </c>
      <c r="K135" s="129">
        <v>-2.097</v>
      </c>
      <c r="L135" s="129">
        <v>758.7</v>
      </c>
      <c r="M135" s="126">
        <f t="shared" si="12"/>
        <v>-2.016346153846154</v>
      </c>
      <c r="N135" s="126">
        <f t="shared" si="8"/>
        <v>-0.17750185381355932</v>
      </c>
      <c r="O135" s="126">
        <f t="shared" si="13"/>
        <v>-1.8456712944100391</v>
      </c>
      <c r="P135" s="126">
        <v>-1.728</v>
      </c>
      <c r="Q135" s="126">
        <f t="shared" si="14"/>
        <v>-0.35480769230769227</v>
      </c>
      <c r="R135" s="127"/>
    </row>
    <row r="136" spans="1:18" x14ac:dyDescent="0.25">
      <c r="A136" s="128">
        <v>136</v>
      </c>
      <c r="B136" s="129">
        <v>-2.573</v>
      </c>
      <c r="C136" s="129">
        <v>764.8</v>
      </c>
      <c r="D136" s="126">
        <f t="shared" si="9"/>
        <v>-2.8008671586715761</v>
      </c>
      <c r="E136" s="126">
        <f t="shared" si="10"/>
        <v>-0.16226043617242616</v>
      </c>
      <c r="F136" s="126">
        <f t="shared" si="11"/>
        <v>-2.6242367945724414</v>
      </c>
      <c r="G136" s="126">
        <v>-2.5539999999999998</v>
      </c>
      <c r="H136" s="127">
        <f t="shared" si="7"/>
        <v>-2.0682656826568325E-2</v>
      </c>
      <c r="I136" s="73"/>
      <c r="J136" s="128">
        <v>136</v>
      </c>
      <c r="K136" s="129">
        <v>-2.0739999999999998</v>
      </c>
      <c r="L136" s="129">
        <v>764.7</v>
      </c>
      <c r="M136" s="126">
        <f t="shared" si="12"/>
        <v>-1.994230769230769</v>
      </c>
      <c r="N136" s="126">
        <f t="shared" si="8"/>
        <v>-0.1772105402542373</v>
      </c>
      <c r="O136" s="126">
        <f t="shared" si="13"/>
        <v>-1.8238360189863103</v>
      </c>
      <c r="P136" s="126">
        <v>-1.728</v>
      </c>
      <c r="Q136" s="126">
        <f t="shared" si="14"/>
        <v>-0.33269230769230757</v>
      </c>
      <c r="R136" s="127"/>
    </row>
    <row r="137" spans="1:18" x14ac:dyDescent="0.25">
      <c r="A137" s="128">
        <v>137</v>
      </c>
      <c r="B137" s="129">
        <v>-2.569</v>
      </c>
      <c r="C137" s="129">
        <v>770.8</v>
      </c>
      <c r="D137" s="126">
        <f t="shared" si="9"/>
        <v>-2.8439114391143909</v>
      </c>
      <c r="E137" s="126">
        <f t="shared" si="10"/>
        <v>-0.16238338156575685</v>
      </c>
      <c r="F137" s="126">
        <f t="shared" si="11"/>
        <v>-2.6641512381190884</v>
      </c>
      <c r="G137" s="126">
        <v>-2.5539999999999998</v>
      </c>
      <c r="H137" s="127">
        <f t="shared" ref="H137:H170" si="15">(C137-C136)*(B137-G137)/$C$8</f>
        <v>-1.6605166051660656E-2</v>
      </c>
      <c r="I137" s="73"/>
      <c r="J137" s="128">
        <v>137</v>
      </c>
      <c r="K137" s="129">
        <v>-2.0499999999999998</v>
      </c>
      <c r="L137" s="129">
        <v>770.6</v>
      </c>
      <c r="M137" s="126">
        <f t="shared" si="12"/>
        <v>-1.9383012820512744</v>
      </c>
      <c r="N137" s="126">
        <f t="shared" si="8"/>
        <v>-0.17691922669491528</v>
      </c>
      <c r="O137" s="126">
        <f t="shared" si="13"/>
        <v>-1.7710218850160184</v>
      </c>
      <c r="P137" s="126">
        <v>-1.728</v>
      </c>
      <c r="Q137" s="126">
        <f t="shared" si="14"/>
        <v>-0.30445512820512688</v>
      </c>
      <c r="R137" s="127"/>
    </row>
    <row r="138" spans="1:18" x14ac:dyDescent="0.25">
      <c r="A138" s="128">
        <v>138</v>
      </c>
      <c r="B138" s="129">
        <v>-2.5670000000000002</v>
      </c>
      <c r="C138" s="129">
        <v>776.8</v>
      </c>
      <c r="D138" s="126">
        <f t="shared" si="9"/>
        <v>-2.8416974169741698</v>
      </c>
      <c r="E138" s="126">
        <f t="shared" si="10"/>
        <v>-0.16250632695908754</v>
      </c>
      <c r="F138" s="126">
        <f t="shared" si="11"/>
        <v>-2.6618011140674311</v>
      </c>
      <c r="G138" s="126">
        <v>-2.5539999999999998</v>
      </c>
      <c r="H138" s="127">
        <f t="shared" si="15"/>
        <v>-1.4391143911439495E-2</v>
      </c>
      <c r="I138" s="73"/>
      <c r="J138" s="128">
        <v>138</v>
      </c>
      <c r="K138" s="129">
        <v>-2.0299999999999998</v>
      </c>
      <c r="L138" s="129">
        <v>776.6</v>
      </c>
      <c r="M138" s="126">
        <f t="shared" si="12"/>
        <v>-1.9519230769230769</v>
      </c>
      <c r="N138" s="126">
        <f t="shared" si="8"/>
        <v>-0.17662791313559323</v>
      </c>
      <c r="O138" s="126">
        <f t="shared" si="13"/>
        <v>-1.7820885450619293</v>
      </c>
      <c r="P138" s="126">
        <v>-1.728</v>
      </c>
      <c r="Q138" s="126">
        <f t="shared" si="14"/>
        <v>-0.29038461538461519</v>
      </c>
      <c r="R138" s="127"/>
    </row>
    <row r="139" spans="1:18" x14ac:dyDescent="0.25">
      <c r="A139" s="128">
        <v>139</v>
      </c>
      <c r="B139" s="129">
        <v>-2.5640000000000001</v>
      </c>
      <c r="C139" s="129">
        <v>782.8</v>
      </c>
      <c r="D139" s="126">
        <f t="shared" si="9"/>
        <v>-2.8383763837638378</v>
      </c>
      <c r="E139" s="126">
        <f t="shared" si="10"/>
        <v>-0.1626292723524182</v>
      </c>
      <c r="F139" s="126">
        <f t="shared" si="11"/>
        <v>-2.6583439789456627</v>
      </c>
      <c r="G139" s="126">
        <v>-2.5539999999999998</v>
      </c>
      <c r="H139" s="127">
        <f t="shared" si="15"/>
        <v>-1.1070110701107267E-2</v>
      </c>
      <c r="I139" s="73"/>
      <c r="J139" s="128">
        <v>139</v>
      </c>
      <c r="K139" s="129">
        <v>-2.0070000000000001</v>
      </c>
      <c r="L139" s="129">
        <v>782.6</v>
      </c>
      <c r="M139" s="126">
        <f t="shared" si="12"/>
        <v>-1.9298076923076926</v>
      </c>
      <c r="N139" s="126">
        <f t="shared" si="8"/>
        <v>-0.17633659957627118</v>
      </c>
      <c r="O139" s="126">
        <f t="shared" si="13"/>
        <v>-1.7602532696382007</v>
      </c>
      <c r="P139" s="126">
        <v>-1.728</v>
      </c>
      <c r="Q139" s="126">
        <f t="shared" si="14"/>
        <v>-0.26826923076923087</v>
      </c>
      <c r="R139" s="127"/>
    </row>
    <row r="140" spans="1:18" x14ac:dyDescent="0.25">
      <c r="A140" s="128">
        <v>140</v>
      </c>
      <c r="B140" s="129">
        <v>-2.5619999999999998</v>
      </c>
      <c r="C140" s="129">
        <v>788.8</v>
      </c>
      <c r="D140" s="126">
        <f t="shared" si="9"/>
        <v>-2.8361623616236162</v>
      </c>
      <c r="E140" s="126">
        <f t="shared" si="10"/>
        <v>-0.16275221774574888</v>
      </c>
      <c r="F140" s="126">
        <f t="shared" si="11"/>
        <v>-2.6559938548940045</v>
      </c>
      <c r="G140" s="126">
        <v>-2.5539999999999998</v>
      </c>
      <c r="H140" s="127">
        <f t="shared" si="15"/>
        <v>-8.8560885608856173E-3</v>
      </c>
      <c r="I140" s="73"/>
      <c r="J140" s="128">
        <v>140</v>
      </c>
      <c r="K140" s="129">
        <v>-1.9910000000000001</v>
      </c>
      <c r="L140" s="129">
        <v>788.6</v>
      </c>
      <c r="M140" s="126">
        <f t="shared" si="12"/>
        <v>-1.914423076923077</v>
      </c>
      <c r="N140" s="126">
        <f t="shared" si="8"/>
        <v>-0.17604528601694916</v>
      </c>
      <c r="O140" s="126">
        <f t="shared" si="13"/>
        <v>-1.7451487634452412</v>
      </c>
      <c r="P140" s="126">
        <v>-1.728</v>
      </c>
      <c r="Q140" s="126">
        <f t="shared" si="14"/>
        <v>-0.25288461538461549</v>
      </c>
      <c r="R140" s="127"/>
    </row>
    <row r="141" spans="1:18" x14ac:dyDescent="0.25">
      <c r="A141" s="128">
        <v>141</v>
      </c>
      <c r="B141" s="129">
        <v>-2.56</v>
      </c>
      <c r="C141" s="129">
        <v>794.8</v>
      </c>
      <c r="D141" s="126">
        <f t="shared" si="9"/>
        <v>-2.8339483394833946</v>
      </c>
      <c r="E141" s="126">
        <f t="shared" si="10"/>
        <v>-0.16287516313907957</v>
      </c>
      <c r="F141" s="126">
        <f t="shared" si="11"/>
        <v>-2.6536437308423473</v>
      </c>
      <c r="G141" s="126">
        <v>-2.5539999999999998</v>
      </c>
      <c r="H141" s="127">
        <f t="shared" si="15"/>
        <v>-6.6420664206644584E-3</v>
      </c>
      <c r="I141" s="73"/>
      <c r="J141" s="128">
        <v>141</v>
      </c>
      <c r="K141" s="129">
        <v>-1.9750000000000001</v>
      </c>
      <c r="L141" s="129">
        <v>794.6</v>
      </c>
      <c r="M141" s="126">
        <f t="shared" si="12"/>
        <v>-1.8990384615384617</v>
      </c>
      <c r="N141" s="126">
        <f t="shared" si="8"/>
        <v>-0.17575397245762714</v>
      </c>
      <c r="O141" s="126">
        <f t="shared" si="13"/>
        <v>-1.7300442572522816</v>
      </c>
      <c r="P141" s="126">
        <v>-1.728</v>
      </c>
      <c r="Q141" s="126">
        <f t="shared" si="14"/>
        <v>-0.2375000000000001</v>
      </c>
      <c r="R141" s="127"/>
    </row>
    <row r="142" spans="1:18" x14ac:dyDescent="0.25">
      <c r="A142" s="128">
        <v>142</v>
      </c>
      <c r="B142" s="129">
        <v>-2.5579999999999998</v>
      </c>
      <c r="C142" s="129">
        <v>800.8</v>
      </c>
      <c r="D142" s="126">
        <f t="shared" si="9"/>
        <v>-2.8317343173431735</v>
      </c>
      <c r="E142" s="126">
        <f t="shared" si="10"/>
        <v>-0.16299810853241026</v>
      </c>
      <c r="F142" s="126">
        <f t="shared" si="11"/>
        <v>-2.6512936067906896</v>
      </c>
      <c r="G142" s="126">
        <v>-2.5539999999999998</v>
      </c>
      <c r="H142" s="127">
        <f t="shared" si="15"/>
        <v>-4.4280442804428086E-3</v>
      </c>
      <c r="I142" s="73"/>
      <c r="J142" s="128">
        <v>142</v>
      </c>
      <c r="K142" s="129">
        <v>-1.96</v>
      </c>
      <c r="L142" s="129">
        <v>800.6</v>
      </c>
      <c r="M142" s="126">
        <f t="shared" si="12"/>
        <v>-1.8846153846153846</v>
      </c>
      <c r="N142" s="126">
        <f t="shared" si="8"/>
        <v>-0.17546265889830509</v>
      </c>
      <c r="O142" s="126">
        <f t="shared" si="13"/>
        <v>-1.7159012895208605</v>
      </c>
      <c r="P142" s="126">
        <v>-1.728</v>
      </c>
      <c r="Q142" s="126">
        <f t="shared" si="14"/>
        <v>-0.22307692307692306</v>
      </c>
      <c r="R142" s="127"/>
    </row>
    <row r="143" spans="1:18" x14ac:dyDescent="0.25">
      <c r="A143" s="128">
        <v>143</v>
      </c>
      <c r="B143" s="129">
        <v>-2.5569999999999999</v>
      </c>
      <c r="C143" s="129">
        <v>806.8</v>
      </c>
      <c r="D143" s="126">
        <f t="shared" si="9"/>
        <v>-2.8306273062730627</v>
      </c>
      <c r="E143" s="126">
        <f t="shared" si="10"/>
        <v>-0.16312105392574094</v>
      </c>
      <c r="F143" s="126">
        <f t="shared" si="11"/>
        <v>-2.6500504938091427</v>
      </c>
      <c r="G143" s="126">
        <v>-2.5539999999999998</v>
      </c>
      <c r="H143" s="127">
        <f t="shared" si="15"/>
        <v>-3.3210332103322292E-3</v>
      </c>
      <c r="I143" s="73"/>
      <c r="J143" s="128">
        <v>143</v>
      </c>
      <c r="K143" s="129">
        <v>-1.944</v>
      </c>
      <c r="L143" s="129">
        <v>806.6</v>
      </c>
      <c r="M143" s="126">
        <f t="shared" si="12"/>
        <v>-1.869230769230769</v>
      </c>
      <c r="N143" s="126">
        <f t="shared" si="8"/>
        <v>-0.17517134533898304</v>
      </c>
      <c r="O143" s="126">
        <f t="shared" si="13"/>
        <v>-1.700796783327901</v>
      </c>
      <c r="P143" s="126">
        <v>-1.728</v>
      </c>
      <c r="Q143" s="126">
        <f t="shared" si="14"/>
        <v>-0.20769230769230765</v>
      </c>
      <c r="R143" s="127"/>
    </row>
    <row r="144" spans="1:18" x14ac:dyDescent="0.25">
      <c r="A144" s="128">
        <v>144</v>
      </c>
      <c r="B144" s="129">
        <v>-2.56</v>
      </c>
      <c r="C144" s="129">
        <v>812.8</v>
      </c>
      <c r="D144" s="126">
        <f t="shared" si="9"/>
        <v>-2.8339483394833946</v>
      </c>
      <c r="E144" s="126">
        <f t="shared" si="10"/>
        <v>-0.16324399931907163</v>
      </c>
      <c r="F144" s="126">
        <f t="shared" si="11"/>
        <v>-2.653235425108039</v>
      </c>
      <c r="G144" s="126">
        <v>-2.5539999999999998</v>
      </c>
      <c r="H144" s="127">
        <f t="shared" si="15"/>
        <v>-6.6420664206644584E-3</v>
      </c>
      <c r="I144" s="73"/>
      <c r="J144" s="128">
        <v>144</v>
      </c>
      <c r="K144" s="129">
        <v>-1.929</v>
      </c>
      <c r="L144" s="129">
        <v>812.6</v>
      </c>
      <c r="M144" s="126">
        <f t="shared" si="12"/>
        <v>-1.8548076923076922</v>
      </c>
      <c r="N144" s="126">
        <f t="shared" si="8"/>
        <v>-0.17488003177966102</v>
      </c>
      <c r="O144" s="126">
        <f t="shared" si="13"/>
        <v>-1.6866538155964799</v>
      </c>
      <c r="P144" s="126">
        <v>-1.728</v>
      </c>
      <c r="Q144" s="126">
        <f t="shared" si="14"/>
        <v>-0.19326923076923083</v>
      </c>
      <c r="R144" s="127"/>
    </row>
    <row r="145" spans="1:18" x14ac:dyDescent="0.25">
      <c r="A145" s="128">
        <v>145</v>
      </c>
      <c r="B145" s="129">
        <v>-2.5659999999999998</v>
      </c>
      <c r="C145" s="129">
        <v>818.8</v>
      </c>
      <c r="D145" s="126">
        <f t="shared" si="9"/>
        <v>-2.840590405904059</v>
      </c>
      <c r="E145" s="126">
        <f t="shared" si="10"/>
        <v>-0.16336694471240232</v>
      </c>
      <c r="F145" s="126">
        <f t="shared" si="11"/>
        <v>-2.6597413896172664</v>
      </c>
      <c r="G145" s="126">
        <v>-2.5539999999999998</v>
      </c>
      <c r="H145" s="127">
        <f t="shared" si="15"/>
        <v>-1.3284132841328426E-2</v>
      </c>
      <c r="I145" s="73"/>
      <c r="J145" s="128">
        <v>145</v>
      </c>
      <c r="K145" s="129">
        <v>-1.915</v>
      </c>
      <c r="L145" s="129">
        <v>818.6</v>
      </c>
      <c r="M145" s="126">
        <f t="shared" si="12"/>
        <v>-1.8413461538461537</v>
      </c>
      <c r="N145" s="126">
        <f t="shared" si="8"/>
        <v>-0.174588718220339</v>
      </c>
      <c r="O145" s="126">
        <f t="shared" si="13"/>
        <v>-1.6734723863265972</v>
      </c>
      <c r="P145" s="126">
        <v>-1.728</v>
      </c>
      <c r="Q145" s="126">
        <f t="shared" si="14"/>
        <v>-0.17980769230769236</v>
      </c>
      <c r="R145" s="127"/>
    </row>
    <row r="146" spans="1:18" x14ac:dyDescent="0.25">
      <c r="A146" s="128">
        <v>146</v>
      </c>
      <c r="B146" s="129">
        <v>-2.5819999999999999</v>
      </c>
      <c r="C146" s="129">
        <v>824.8</v>
      </c>
      <c r="D146" s="126">
        <f t="shared" si="9"/>
        <v>-2.85830258302583</v>
      </c>
      <c r="E146" s="126">
        <f t="shared" si="10"/>
        <v>-0.163489890105733</v>
      </c>
      <c r="F146" s="126">
        <f t="shared" si="11"/>
        <v>-2.6773174648276017</v>
      </c>
      <c r="G146" s="126">
        <v>-2.5539999999999998</v>
      </c>
      <c r="H146" s="127">
        <f t="shared" si="15"/>
        <v>-3.0996309963099659E-2</v>
      </c>
      <c r="I146" s="73"/>
      <c r="J146" s="128">
        <v>146</v>
      </c>
      <c r="K146" s="129">
        <v>-1.9</v>
      </c>
      <c r="L146" s="129">
        <v>824.5</v>
      </c>
      <c r="M146" s="126">
        <f t="shared" si="12"/>
        <v>-1.7964743589743519</v>
      </c>
      <c r="N146" s="126">
        <f t="shared" si="8"/>
        <v>-0.17429740466101695</v>
      </c>
      <c r="O146" s="126">
        <f t="shared" si="13"/>
        <v>-1.6316739282852502</v>
      </c>
      <c r="P146" s="126">
        <v>-1.728</v>
      </c>
      <c r="Q146" s="126">
        <f t="shared" si="14"/>
        <v>-0.16262820512820444</v>
      </c>
      <c r="R146" s="127"/>
    </row>
    <row r="147" spans="1:18" x14ac:dyDescent="0.25">
      <c r="A147" s="128">
        <v>147</v>
      </c>
      <c r="B147" s="129">
        <v>-2.6160000000000001</v>
      </c>
      <c r="C147" s="129">
        <v>830.8</v>
      </c>
      <c r="D147" s="126">
        <f t="shared" si="9"/>
        <v>-2.8959409594095944</v>
      </c>
      <c r="E147" s="126">
        <f t="shared" si="10"/>
        <v>-0.16361283549906369</v>
      </c>
      <c r="F147" s="126">
        <f t="shared" si="11"/>
        <v>-2.7148197392999296</v>
      </c>
      <c r="G147" s="126">
        <v>-2.5539999999999998</v>
      </c>
      <c r="H147" s="127">
        <f t="shared" si="15"/>
        <v>-6.8634686346863774E-2</v>
      </c>
      <c r="I147" s="73"/>
      <c r="J147" s="128">
        <v>147</v>
      </c>
      <c r="K147" s="129">
        <v>-1.8859999999999999</v>
      </c>
      <c r="L147" s="129">
        <v>830.5</v>
      </c>
      <c r="M147" s="126">
        <f t="shared" si="12"/>
        <v>-1.8134615384615382</v>
      </c>
      <c r="N147" s="126">
        <f t="shared" si="8"/>
        <v>-0.17400609110169493</v>
      </c>
      <c r="O147" s="126">
        <f t="shared" si="13"/>
        <v>-1.6461479893252933</v>
      </c>
      <c r="P147" s="126">
        <v>-1.728</v>
      </c>
      <c r="Q147" s="126">
        <f t="shared" si="14"/>
        <v>-0.15192307692307683</v>
      </c>
      <c r="R147" s="127"/>
    </row>
    <row r="148" spans="1:18" x14ac:dyDescent="0.25">
      <c r="A148" s="128">
        <v>148</v>
      </c>
      <c r="B148" s="129">
        <v>-2.669</v>
      </c>
      <c r="C148" s="129">
        <v>836.8</v>
      </c>
      <c r="D148" s="126">
        <f t="shared" si="9"/>
        <v>-2.9546125461254613</v>
      </c>
      <c r="E148" s="126">
        <f t="shared" si="10"/>
        <v>-0.16373578089239438</v>
      </c>
      <c r="F148" s="126">
        <f t="shared" si="11"/>
        <v>-2.7733552241043609</v>
      </c>
      <c r="G148" s="126">
        <v>-2.5539999999999998</v>
      </c>
      <c r="H148" s="127">
        <f t="shared" si="15"/>
        <v>-0.12730627306273087</v>
      </c>
      <c r="I148" s="73"/>
      <c r="J148" s="128">
        <v>148</v>
      </c>
      <c r="K148" s="129">
        <v>-1.873</v>
      </c>
      <c r="L148" s="129">
        <v>836.5</v>
      </c>
      <c r="M148" s="126">
        <f t="shared" si="12"/>
        <v>-1.8009615384615383</v>
      </c>
      <c r="N148" s="126">
        <f t="shared" si="8"/>
        <v>-0.17371477754237288</v>
      </c>
      <c r="O148" s="126">
        <f t="shared" si="13"/>
        <v>-1.6339280985169491</v>
      </c>
      <c r="P148" s="126">
        <v>-1.728</v>
      </c>
      <c r="Q148" s="126">
        <f t="shared" si="14"/>
        <v>-0.13942307692307693</v>
      </c>
      <c r="R148" s="127"/>
    </row>
    <row r="149" spans="1:18" x14ac:dyDescent="0.25">
      <c r="A149" s="128">
        <v>149</v>
      </c>
      <c r="B149" s="129">
        <v>-2.7240000000000002</v>
      </c>
      <c r="C149" s="129">
        <v>842.8</v>
      </c>
      <c r="D149" s="126">
        <f t="shared" si="9"/>
        <v>-3.0154981549815503</v>
      </c>
      <c r="E149" s="126">
        <f t="shared" si="10"/>
        <v>-0.16385872628572506</v>
      </c>
      <c r="F149" s="126">
        <f t="shared" si="11"/>
        <v>-2.8341047310490128</v>
      </c>
      <c r="G149" s="126">
        <v>-2.5539999999999998</v>
      </c>
      <c r="H149" s="127">
        <f t="shared" si="15"/>
        <v>-0.18819188191881961</v>
      </c>
      <c r="I149" s="73"/>
      <c r="J149" s="128">
        <v>149</v>
      </c>
      <c r="K149" s="129">
        <v>-1.861</v>
      </c>
      <c r="L149" s="129">
        <v>842.5</v>
      </c>
      <c r="M149" s="126">
        <f t="shared" si="12"/>
        <v>-1.789423076923077</v>
      </c>
      <c r="N149" s="126">
        <f t="shared" ref="N149:N212" si="16">$L$17*J149+$L$16</f>
        <v>-0.17342346398305086</v>
      </c>
      <c r="O149" s="126">
        <f t="shared" si="13"/>
        <v>-1.6226697461701431</v>
      </c>
      <c r="P149" s="126">
        <v>-1.728</v>
      </c>
      <c r="Q149" s="126">
        <f t="shared" si="14"/>
        <v>-0.12788461538461537</v>
      </c>
      <c r="R149" s="127"/>
    </row>
    <row r="150" spans="1:18" x14ac:dyDescent="0.25">
      <c r="A150" s="128">
        <v>150</v>
      </c>
      <c r="B150" s="129">
        <v>-2.786</v>
      </c>
      <c r="C150" s="129">
        <v>848.9</v>
      </c>
      <c r="D150" s="126">
        <f t="shared" ref="D150:D213" si="17">(C150-C149)*B150/$C$8</f>
        <v>-3.135535055350565</v>
      </c>
      <c r="E150" s="126">
        <f t="shared" ref="E150:E213" si="18">$C$17*A150+$C$16</f>
        <v>-0.16398167167905575</v>
      </c>
      <c r="F150" s="126">
        <f t="shared" ref="F150:F213" si="19">(C150-C149)*(B150-E150)/$C$8</f>
        <v>-2.9509800374091921</v>
      </c>
      <c r="G150" s="126">
        <v>-2.5539999999999998</v>
      </c>
      <c r="H150" s="127">
        <f t="shared" si="15"/>
        <v>-0.26110701107011192</v>
      </c>
      <c r="I150" s="73"/>
      <c r="J150" s="128">
        <v>150</v>
      </c>
      <c r="K150" s="129">
        <v>-1.85</v>
      </c>
      <c r="L150" s="129">
        <v>848.5</v>
      </c>
      <c r="M150" s="126">
        <f t="shared" ref="M150:M213" si="20">(L150-L149)*K150/$L$8</f>
        <v>-1.778846153846154</v>
      </c>
      <c r="N150" s="126">
        <f t="shared" si="16"/>
        <v>-0.17313215042372881</v>
      </c>
      <c r="O150" s="126">
        <f t="shared" ref="O150:O213" si="21">(L150-L149)*(K150-N150)/$L$8</f>
        <v>-1.6123729322848761</v>
      </c>
      <c r="P150" s="126">
        <v>-1.728</v>
      </c>
      <c r="Q150" s="126">
        <f t="shared" si="14"/>
        <v>-0.1173076923076924</v>
      </c>
      <c r="R150" s="127"/>
    </row>
    <row r="151" spans="1:18" x14ac:dyDescent="0.25">
      <c r="A151" s="128">
        <v>151</v>
      </c>
      <c r="B151" s="129">
        <v>-2.843</v>
      </c>
      <c r="C151" s="129">
        <v>854.9</v>
      </c>
      <c r="D151" s="126">
        <f t="shared" si="17"/>
        <v>-3.1472324723247231</v>
      </c>
      <c r="E151" s="126">
        <f t="shared" si="18"/>
        <v>-0.16410461707238644</v>
      </c>
      <c r="F151" s="126">
        <f t="shared" si="19"/>
        <v>-2.9655668445693135</v>
      </c>
      <c r="G151" s="126">
        <v>-2.5539999999999998</v>
      </c>
      <c r="H151" s="127">
        <f t="shared" si="15"/>
        <v>-0.31992619926199278</v>
      </c>
      <c r="I151" s="73"/>
      <c r="J151" s="128">
        <v>151</v>
      </c>
      <c r="K151" s="129">
        <v>-1.84</v>
      </c>
      <c r="L151" s="129">
        <v>854.5</v>
      </c>
      <c r="M151" s="126">
        <f t="shared" si="20"/>
        <v>-1.7692307692307694</v>
      </c>
      <c r="N151" s="126">
        <f t="shared" si="16"/>
        <v>-0.17284083686440679</v>
      </c>
      <c r="O151" s="126">
        <f t="shared" si="21"/>
        <v>-1.6030376568611473</v>
      </c>
      <c r="P151" s="126">
        <v>-1.728</v>
      </c>
      <c r="Q151" s="126">
        <f t="shared" si="14"/>
        <v>-0.10769230769230778</v>
      </c>
      <c r="R151" s="127"/>
    </row>
    <row r="152" spans="1:18" x14ac:dyDescent="0.25">
      <c r="A152" s="128">
        <v>152</v>
      </c>
      <c r="B152" s="129">
        <v>-2.89</v>
      </c>
      <c r="C152" s="129">
        <v>860.9</v>
      </c>
      <c r="D152" s="126">
        <f t="shared" si="17"/>
        <v>-3.1992619926199262</v>
      </c>
      <c r="E152" s="126">
        <f t="shared" si="18"/>
        <v>-0.16422756246571713</v>
      </c>
      <c r="F152" s="126">
        <f t="shared" si="19"/>
        <v>-3.0174602629530809</v>
      </c>
      <c r="G152" s="126">
        <v>-2.5539999999999998</v>
      </c>
      <c r="H152" s="127">
        <f t="shared" si="15"/>
        <v>-0.37195571955719592</v>
      </c>
      <c r="I152" s="73"/>
      <c r="J152" s="128">
        <v>152</v>
      </c>
      <c r="K152" s="129">
        <v>-1.83</v>
      </c>
      <c r="L152" s="129">
        <v>860.5</v>
      </c>
      <c r="M152" s="126">
        <f t="shared" si="20"/>
        <v>-1.7596153846153846</v>
      </c>
      <c r="N152" s="126">
        <f t="shared" si="16"/>
        <v>-0.17254952330508475</v>
      </c>
      <c r="O152" s="126">
        <f t="shared" si="21"/>
        <v>-1.5937023814374187</v>
      </c>
      <c r="P152" s="126">
        <v>-1.728</v>
      </c>
      <c r="Q152" s="126">
        <f t="shared" si="14"/>
        <v>-9.8076923076923159E-2</v>
      </c>
      <c r="R152" s="127"/>
    </row>
    <row r="153" spans="1:18" x14ac:dyDescent="0.25">
      <c r="A153" s="128">
        <v>153</v>
      </c>
      <c r="B153" s="129">
        <v>-2.9209999999999998</v>
      </c>
      <c r="C153" s="129">
        <v>866.9</v>
      </c>
      <c r="D153" s="126">
        <f t="shared" si="17"/>
        <v>-3.2335793357933578</v>
      </c>
      <c r="E153" s="126">
        <f t="shared" si="18"/>
        <v>-0.16435050785904781</v>
      </c>
      <c r="F153" s="126">
        <f t="shared" si="19"/>
        <v>-3.051641504215076</v>
      </c>
      <c r="G153" s="126">
        <v>-2.5539999999999998</v>
      </c>
      <c r="H153" s="127">
        <f t="shared" si="15"/>
        <v>-0.4062730627306273</v>
      </c>
      <c r="I153" s="73"/>
      <c r="J153" s="128">
        <v>153</v>
      </c>
      <c r="K153" s="129">
        <v>-1.82</v>
      </c>
      <c r="L153" s="129">
        <v>866.5</v>
      </c>
      <c r="M153" s="126">
        <f t="shared" si="20"/>
        <v>-1.75</v>
      </c>
      <c r="N153" s="126">
        <f t="shared" si="16"/>
        <v>-0.17225820974576272</v>
      </c>
      <c r="O153" s="126">
        <f t="shared" si="21"/>
        <v>-1.5843671060136897</v>
      </c>
      <c r="P153" s="126">
        <v>-1.728</v>
      </c>
      <c r="Q153" s="126">
        <f t="shared" si="14"/>
        <v>-8.8461538461538536E-2</v>
      </c>
      <c r="R153" s="127"/>
    </row>
    <row r="154" spans="1:18" x14ac:dyDescent="0.25">
      <c r="A154" s="128">
        <v>154</v>
      </c>
      <c r="B154" s="129">
        <v>-2.94</v>
      </c>
      <c r="C154" s="129">
        <v>872.9</v>
      </c>
      <c r="D154" s="126">
        <f t="shared" si="17"/>
        <v>-3.2546125461254616</v>
      </c>
      <c r="E154" s="126">
        <f t="shared" si="18"/>
        <v>-0.1644734532523785</v>
      </c>
      <c r="F154" s="126">
        <f t="shared" si="19"/>
        <v>-3.0725386126357437</v>
      </c>
      <c r="G154" s="126">
        <v>-2.5539999999999998</v>
      </c>
      <c r="H154" s="127">
        <f t="shared" si="15"/>
        <v>-0.42730627306273078</v>
      </c>
      <c r="I154" s="73"/>
      <c r="J154" s="128">
        <v>154</v>
      </c>
      <c r="K154" s="129">
        <v>-1.8109999999999999</v>
      </c>
      <c r="L154" s="129">
        <v>872.5</v>
      </c>
      <c r="M154" s="126">
        <f t="shared" si="20"/>
        <v>-1.7413461538461537</v>
      </c>
      <c r="N154" s="126">
        <f t="shared" si="16"/>
        <v>-0.17196689618644068</v>
      </c>
      <c r="O154" s="126">
        <f t="shared" si="21"/>
        <v>-1.5759933690514993</v>
      </c>
      <c r="P154" s="126">
        <v>-1.728</v>
      </c>
      <c r="Q154" s="126">
        <f t="shared" si="14"/>
        <v>-7.9807692307692274E-2</v>
      </c>
      <c r="R154" s="127"/>
    </row>
    <row r="155" spans="1:18" x14ac:dyDescent="0.25">
      <c r="A155" s="128">
        <v>155</v>
      </c>
      <c r="B155" s="129">
        <v>-2.95</v>
      </c>
      <c r="C155" s="129">
        <v>878.9</v>
      </c>
      <c r="D155" s="126">
        <f t="shared" si="17"/>
        <v>-3.2656826568265687</v>
      </c>
      <c r="E155" s="126">
        <f t="shared" si="18"/>
        <v>-0.16459639864570919</v>
      </c>
      <c r="F155" s="126">
        <f t="shared" si="19"/>
        <v>-3.0834726214254142</v>
      </c>
      <c r="G155" s="126">
        <v>-2.5539999999999998</v>
      </c>
      <c r="H155" s="127">
        <f t="shared" si="15"/>
        <v>-0.43837638376383803</v>
      </c>
      <c r="I155" s="73"/>
      <c r="J155" s="128">
        <v>155</v>
      </c>
      <c r="K155" s="129">
        <v>-1.8009999999999999</v>
      </c>
      <c r="L155" s="129">
        <v>878.5</v>
      </c>
      <c r="M155" s="126">
        <f t="shared" si="20"/>
        <v>-1.7317307692307691</v>
      </c>
      <c r="N155" s="126">
        <f t="shared" si="16"/>
        <v>-0.17167558262711866</v>
      </c>
      <c r="O155" s="126">
        <f t="shared" si="21"/>
        <v>-1.5666580936277703</v>
      </c>
      <c r="P155" s="126">
        <v>-1.728</v>
      </c>
      <c r="Q155" s="126">
        <f t="shared" si="14"/>
        <v>-7.0192307692307651E-2</v>
      </c>
      <c r="R155" s="127"/>
    </row>
    <row r="156" spans="1:18" x14ac:dyDescent="0.25">
      <c r="A156" s="128">
        <v>156</v>
      </c>
      <c r="B156" s="129">
        <v>-2.95</v>
      </c>
      <c r="C156" s="129">
        <v>884.9</v>
      </c>
      <c r="D156" s="126">
        <f t="shared" si="17"/>
        <v>-3.2656826568265687</v>
      </c>
      <c r="E156" s="126">
        <f t="shared" si="18"/>
        <v>-0.16471934403903987</v>
      </c>
      <c r="F156" s="126">
        <f t="shared" si="19"/>
        <v>-3.0833365195139786</v>
      </c>
      <c r="G156" s="126">
        <v>-2.5539999999999998</v>
      </c>
      <c r="H156" s="127">
        <f t="shared" si="15"/>
        <v>-0.43837638376383803</v>
      </c>
      <c r="I156" s="73"/>
      <c r="J156" s="128">
        <v>156</v>
      </c>
      <c r="K156" s="129">
        <v>-1.792</v>
      </c>
      <c r="L156" s="129">
        <v>884.5</v>
      </c>
      <c r="M156" s="126">
        <f t="shared" si="20"/>
        <v>-1.7230769230769232</v>
      </c>
      <c r="N156" s="126">
        <f t="shared" si="16"/>
        <v>-0.17138426906779661</v>
      </c>
      <c r="O156" s="126">
        <f t="shared" si="21"/>
        <v>-1.55828435666558</v>
      </c>
      <c r="P156" s="126">
        <v>-1.728</v>
      </c>
      <c r="Q156" s="126">
        <f t="shared" si="14"/>
        <v>-6.153846153846159E-2</v>
      </c>
      <c r="R156" s="127"/>
    </row>
    <row r="157" spans="1:18" x14ac:dyDescent="0.25">
      <c r="A157" s="128">
        <v>157</v>
      </c>
      <c r="B157" s="129">
        <v>-2.9329999999999998</v>
      </c>
      <c r="C157" s="129">
        <v>890.9</v>
      </c>
      <c r="D157" s="126">
        <f t="shared" si="17"/>
        <v>-3.246863468634686</v>
      </c>
      <c r="E157" s="126">
        <f t="shared" si="18"/>
        <v>-0.16484228943237056</v>
      </c>
      <c r="F157" s="126">
        <f t="shared" si="19"/>
        <v>-3.0643812294106598</v>
      </c>
      <c r="G157" s="126">
        <v>-2.5539999999999998</v>
      </c>
      <c r="H157" s="127">
        <f t="shared" si="15"/>
        <v>-0.41955719557195575</v>
      </c>
      <c r="I157" s="73"/>
      <c r="J157" s="128">
        <v>157</v>
      </c>
      <c r="K157" s="129">
        <v>-1.7809999999999999</v>
      </c>
      <c r="L157" s="129">
        <v>890.5</v>
      </c>
      <c r="M157" s="126">
        <f t="shared" si="20"/>
        <v>-1.7124999999999999</v>
      </c>
      <c r="N157" s="126">
        <f t="shared" si="16"/>
        <v>-0.17109295550847459</v>
      </c>
      <c r="O157" s="126">
        <f t="shared" si="21"/>
        <v>-1.5479875427803129</v>
      </c>
      <c r="P157" s="126">
        <v>-1.728</v>
      </c>
      <c r="Q157" s="126">
        <f t="shared" si="14"/>
        <v>-5.0961538461538398E-2</v>
      </c>
      <c r="R157" s="127"/>
    </row>
    <row r="158" spans="1:18" x14ac:dyDescent="0.25">
      <c r="A158" s="128">
        <v>158</v>
      </c>
      <c r="B158" s="129">
        <v>-2.895</v>
      </c>
      <c r="C158" s="129">
        <v>896.9</v>
      </c>
      <c r="D158" s="126">
        <f t="shared" si="17"/>
        <v>-3.2047970479704802</v>
      </c>
      <c r="E158" s="126">
        <f t="shared" si="18"/>
        <v>-0.16496523482570125</v>
      </c>
      <c r="F158" s="126">
        <f t="shared" si="19"/>
        <v>-3.0221787068350174</v>
      </c>
      <c r="G158" s="126">
        <v>-2.5539999999999998</v>
      </c>
      <c r="H158" s="127">
        <f t="shared" si="15"/>
        <v>-0.37749077490774929</v>
      </c>
      <c r="I158" s="73"/>
      <c r="J158" s="128">
        <v>158</v>
      </c>
      <c r="K158" s="129">
        <v>-1.7729999999999999</v>
      </c>
      <c r="L158" s="129">
        <v>896.5</v>
      </c>
      <c r="M158" s="126">
        <f t="shared" si="20"/>
        <v>-1.7048076923076922</v>
      </c>
      <c r="N158" s="126">
        <f t="shared" si="16"/>
        <v>-0.17080164194915254</v>
      </c>
      <c r="O158" s="126">
        <f t="shared" si="21"/>
        <v>-1.540575344279661</v>
      </c>
      <c r="P158" s="126">
        <v>-1.728</v>
      </c>
      <c r="Q158" s="126">
        <f t="shared" si="14"/>
        <v>-4.3269230769230699E-2</v>
      </c>
      <c r="R158" s="127"/>
    </row>
    <row r="159" spans="1:18" x14ac:dyDescent="0.25">
      <c r="A159" s="128">
        <v>159</v>
      </c>
      <c r="B159" s="129">
        <v>-2.8559999999999999</v>
      </c>
      <c r="C159" s="129">
        <v>902.9</v>
      </c>
      <c r="D159" s="126">
        <f t="shared" si="17"/>
        <v>-3.1616236162361622</v>
      </c>
      <c r="E159" s="126">
        <f t="shared" si="18"/>
        <v>-0.16508818021903193</v>
      </c>
      <c r="F159" s="126">
        <f t="shared" si="19"/>
        <v>-2.9788691731892634</v>
      </c>
      <c r="G159" s="126">
        <v>-2.5539999999999998</v>
      </c>
      <c r="H159" s="127">
        <f t="shared" si="15"/>
        <v>-0.33431734317343181</v>
      </c>
      <c r="I159" s="73"/>
      <c r="J159" s="128">
        <v>159</v>
      </c>
      <c r="K159" s="129">
        <v>-1.7649999999999999</v>
      </c>
      <c r="L159" s="129">
        <v>902.5</v>
      </c>
      <c r="M159" s="126">
        <f t="shared" si="20"/>
        <v>-1.6971153846153846</v>
      </c>
      <c r="N159" s="126">
        <f t="shared" si="16"/>
        <v>-0.17051032838983052</v>
      </c>
      <c r="O159" s="126">
        <f t="shared" si="21"/>
        <v>-1.5331631457790089</v>
      </c>
      <c r="P159" s="126">
        <v>-1.728</v>
      </c>
      <c r="Q159" s="126">
        <f t="shared" si="14"/>
        <v>-3.5576923076922999E-2</v>
      </c>
      <c r="R159" s="127"/>
    </row>
    <row r="160" spans="1:18" x14ac:dyDescent="0.25">
      <c r="A160" s="128">
        <v>160</v>
      </c>
      <c r="B160" s="129">
        <v>-2.8130000000000002</v>
      </c>
      <c r="C160" s="129">
        <v>908.8</v>
      </c>
      <c r="D160" s="126">
        <f t="shared" si="17"/>
        <v>-3.0621217712177007</v>
      </c>
      <c r="E160" s="126">
        <f t="shared" si="18"/>
        <v>-0.16521112561236259</v>
      </c>
      <c r="F160" s="126">
        <f t="shared" si="19"/>
        <v>-2.8822794020086722</v>
      </c>
      <c r="G160" s="126">
        <v>-2.5539999999999998</v>
      </c>
      <c r="H160" s="127">
        <f t="shared" si="15"/>
        <v>-0.28193726937269298</v>
      </c>
      <c r="I160" s="73"/>
      <c r="J160" s="128">
        <v>160</v>
      </c>
      <c r="K160" s="129">
        <v>-1.758</v>
      </c>
      <c r="L160" s="129">
        <v>908.5</v>
      </c>
      <c r="M160" s="126">
        <f t="shared" si="20"/>
        <v>-1.6903846153846154</v>
      </c>
      <c r="N160" s="126">
        <f t="shared" si="16"/>
        <v>-0.1702190148305085</v>
      </c>
      <c r="O160" s="126">
        <f t="shared" si="21"/>
        <v>-1.5267124857398957</v>
      </c>
      <c r="P160" s="126">
        <v>-1.728</v>
      </c>
      <c r="Q160" s="126">
        <f t="shared" si="14"/>
        <v>-2.8846153846153872E-2</v>
      </c>
      <c r="R160" s="127"/>
    </row>
    <row r="161" spans="1:18" x14ac:dyDescent="0.25">
      <c r="A161" s="128">
        <v>161</v>
      </c>
      <c r="B161" s="129">
        <v>-2.7650000000000001</v>
      </c>
      <c r="C161" s="129">
        <v>914.8</v>
      </c>
      <c r="D161" s="126">
        <f t="shared" si="17"/>
        <v>-3.0608856088560885</v>
      </c>
      <c r="E161" s="126">
        <f t="shared" si="18"/>
        <v>-0.16533407100569328</v>
      </c>
      <c r="F161" s="126">
        <f t="shared" si="19"/>
        <v>-2.8778589619863171</v>
      </c>
      <c r="G161" s="126">
        <v>-2.5539999999999998</v>
      </c>
      <c r="H161" s="127">
        <f t="shared" si="15"/>
        <v>-0.23357933579335827</v>
      </c>
      <c r="I161" s="73"/>
      <c r="J161" s="128">
        <v>161</v>
      </c>
      <c r="K161" s="129">
        <v>-1.752</v>
      </c>
      <c r="L161" s="129">
        <v>914.5</v>
      </c>
      <c r="M161" s="126">
        <f t="shared" si="20"/>
        <v>-1.6846153846153846</v>
      </c>
      <c r="N161" s="126">
        <f t="shared" si="16"/>
        <v>-0.16992770127118645</v>
      </c>
      <c r="O161" s="126">
        <f t="shared" si="21"/>
        <v>-1.5212233641623207</v>
      </c>
      <c r="P161" s="126">
        <v>-1.728</v>
      </c>
      <c r="Q161" s="126">
        <f t="shared" si="14"/>
        <v>-2.3076923076923096E-2</v>
      </c>
      <c r="R161" s="127"/>
    </row>
    <row r="162" spans="1:18" x14ac:dyDescent="0.25">
      <c r="A162" s="128">
        <v>162</v>
      </c>
      <c r="B162" s="129">
        <v>-2.726</v>
      </c>
      <c r="C162" s="129">
        <v>920.8</v>
      </c>
      <c r="D162" s="126">
        <f t="shared" si="17"/>
        <v>-3.0177121771217714</v>
      </c>
      <c r="E162" s="126">
        <f t="shared" si="18"/>
        <v>-0.16545701639902397</v>
      </c>
      <c r="F162" s="126">
        <f t="shared" si="19"/>
        <v>-2.8345494283405639</v>
      </c>
      <c r="G162" s="126">
        <v>-2.5539999999999998</v>
      </c>
      <c r="H162" s="127">
        <f t="shared" si="15"/>
        <v>-0.19040590405904076</v>
      </c>
      <c r="I162" s="73"/>
      <c r="J162" s="128">
        <v>162</v>
      </c>
      <c r="K162" s="129">
        <v>-1.7470000000000001</v>
      </c>
      <c r="L162" s="129">
        <v>920.5</v>
      </c>
      <c r="M162" s="126">
        <f t="shared" si="20"/>
        <v>-1.6798076923076923</v>
      </c>
      <c r="N162" s="126">
        <f t="shared" si="16"/>
        <v>-0.1696363877118644</v>
      </c>
      <c r="O162" s="126">
        <f t="shared" si="21"/>
        <v>-1.5166957810462844</v>
      </c>
      <c r="P162" s="126">
        <v>-1.728</v>
      </c>
      <c r="Q162" s="126">
        <f t="shared" si="14"/>
        <v>-1.8269230769230892E-2</v>
      </c>
      <c r="R162" s="127"/>
    </row>
    <row r="163" spans="1:18" x14ac:dyDescent="0.25">
      <c r="A163" s="128">
        <v>163</v>
      </c>
      <c r="B163" s="129">
        <v>-2.698</v>
      </c>
      <c r="C163" s="129">
        <v>926.8</v>
      </c>
      <c r="D163" s="126">
        <f t="shared" si="17"/>
        <v>-2.9867158671586713</v>
      </c>
      <c r="E163" s="126">
        <f t="shared" si="18"/>
        <v>-0.16557996179235465</v>
      </c>
      <c r="F163" s="126">
        <f t="shared" si="19"/>
        <v>-2.8034170164660277</v>
      </c>
      <c r="G163" s="126">
        <v>-2.5539999999999998</v>
      </c>
      <c r="H163" s="127">
        <f t="shared" si="15"/>
        <v>-0.1594095940959411</v>
      </c>
      <c r="I163" s="73"/>
      <c r="J163" s="128">
        <v>163</v>
      </c>
      <c r="K163" s="129">
        <v>-1.742</v>
      </c>
      <c r="L163" s="129">
        <v>926.4</v>
      </c>
      <c r="M163" s="126">
        <f t="shared" si="20"/>
        <v>-1.6470833333333268</v>
      </c>
      <c r="N163" s="126">
        <f t="shared" si="16"/>
        <v>-0.16934507415254238</v>
      </c>
      <c r="O163" s="126">
        <f t="shared" si="21"/>
        <v>-1.4869653946314043</v>
      </c>
      <c r="P163" s="126">
        <v>-1.728</v>
      </c>
      <c r="Q163" s="126">
        <f t="shared" si="14"/>
        <v>-1.3237179487179448E-2</v>
      </c>
      <c r="R163" s="127"/>
    </row>
    <row r="164" spans="1:18" x14ac:dyDescent="0.25">
      <c r="A164" s="128">
        <v>164</v>
      </c>
      <c r="B164" s="129">
        <v>-2.6709999999999998</v>
      </c>
      <c r="C164" s="129">
        <v>932.8</v>
      </c>
      <c r="D164" s="126">
        <f t="shared" si="17"/>
        <v>-2.9568265682656825</v>
      </c>
      <c r="E164" s="126">
        <f t="shared" si="18"/>
        <v>-0.16570290718568534</v>
      </c>
      <c r="F164" s="126">
        <f t="shared" si="19"/>
        <v>-2.7733916156616027</v>
      </c>
      <c r="G164" s="126">
        <v>-2.5539999999999998</v>
      </c>
      <c r="H164" s="127">
        <f t="shared" si="15"/>
        <v>-0.12952029520295202</v>
      </c>
      <c r="I164" s="73"/>
      <c r="J164" s="128">
        <v>164</v>
      </c>
      <c r="K164" s="129">
        <v>-1.738</v>
      </c>
      <c r="L164" s="129">
        <v>932.4</v>
      </c>
      <c r="M164" s="126">
        <f t="shared" si="20"/>
        <v>-1.6711538461538462</v>
      </c>
      <c r="N164" s="126">
        <f t="shared" si="16"/>
        <v>-0.16905376059322036</v>
      </c>
      <c r="O164" s="126">
        <f t="shared" si="21"/>
        <v>-1.5086021532757499</v>
      </c>
      <c r="P164" s="126">
        <v>-1.728</v>
      </c>
      <c r="Q164" s="126">
        <f t="shared" si="14"/>
        <v>-9.6153846153846229E-3</v>
      </c>
      <c r="R164" s="127"/>
    </row>
    <row r="165" spans="1:18" x14ac:dyDescent="0.25">
      <c r="A165" s="128">
        <v>165</v>
      </c>
      <c r="B165" s="129">
        <v>-2.6440000000000001</v>
      </c>
      <c r="C165" s="129">
        <v>938.7</v>
      </c>
      <c r="D165" s="126">
        <f t="shared" si="17"/>
        <v>-2.8781549815498599</v>
      </c>
      <c r="E165" s="126">
        <f t="shared" si="18"/>
        <v>-0.16582585257901603</v>
      </c>
      <c r="F165" s="126">
        <f t="shared" si="19"/>
        <v>-2.6976434446096</v>
      </c>
      <c r="G165" s="126">
        <v>-2.5539999999999998</v>
      </c>
      <c r="H165" s="127">
        <f t="shared" si="15"/>
        <v>-9.7970479704798899E-2</v>
      </c>
      <c r="I165" s="73"/>
      <c r="J165" s="128">
        <v>165</v>
      </c>
      <c r="K165" s="129">
        <v>-1.7350000000000001</v>
      </c>
      <c r="L165" s="129">
        <v>938.4</v>
      </c>
      <c r="M165" s="126">
        <f t="shared" si="20"/>
        <v>-1.6682692307692308</v>
      </c>
      <c r="N165" s="126">
        <f t="shared" si="16"/>
        <v>-0.16876244703389831</v>
      </c>
      <c r="O165" s="126">
        <f t="shared" si="21"/>
        <v>-1.50599764708279</v>
      </c>
      <c r="P165" s="126">
        <v>-1.728</v>
      </c>
      <c r="Q165" s="126">
        <f t="shared" ref="Q165:Q168" si="22">(L165-L164)*(K165-P165)/$L$8</f>
        <v>-6.730769230769343E-3</v>
      </c>
      <c r="R165" s="127"/>
    </row>
    <row r="166" spans="1:18" x14ac:dyDescent="0.25">
      <c r="A166" s="128">
        <v>166</v>
      </c>
      <c r="B166" s="129">
        <v>-2.625</v>
      </c>
      <c r="C166" s="129">
        <v>944.7</v>
      </c>
      <c r="D166" s="126">
        <f t="shared" si="17"/>
        <v>-2.9059040590405902</v>
      </c>
      <c r="E166" s="126">
        <f t="shared" si="18"/>
        <v>-0.16594879797234671</v>
      </c>
      <c r="F166" s="126">
        <f t="shared" si="19"/>
        <v>-2.7221969026136383</v>
      </c>
      <c r="G166" s="126">
        <v>-2.5539999999999998</v>
      </c>
      <c r="H166" s="127">
        <f t="shared" si="15"/>
        <v>-7.8597785977859977E-2</v>
      </c>
      <c r="I166" s="73"/>
      <c r="J166" s="128">
        <v>166</v>
      </c>
      <c r="K166" s="129">
        <v>-1.7310000000000001</v>
      </c>
      <c r="L166" s="129">
        <v>944.4</v>
      </c>
      <c r="M166" s="126">
        <f t="shared" si="20"/>
        <v>-1.664423076923077</v>
      </c>
      <c r="N166" s="126">
        <f t="shared" si="16"/>
        <v>-0.16847113347457626</v>
      </c>
      <c r="O166" s="126">
        <f t="shared" si="21"/>
        <v>-1.502431602428292</v>
      </c>
      <c r="P166" s="126">
        <v>-1.728</v>
      </c>
      <c r="Q166" s="126">
        <f t="shared" si="22"/>
        <v>-2.8846153846154936E-3</v>
      </c>
      <c r="R166" s="127"/>
    </row>
    <row r="167" spans="1:18" x14ac:dyDescent="0.25">
      <c r="A167" s="128">
        <v>167</v>
      </c>
      <c r="B167" s="129">
        <v>-2.6059999999999999</v>
      </c>
      <c r="C167" s="129">
        <v>950.7</v>
      </c>
      <c r="D167" s="126">
        <f t="shared" si="17"/>
        <v>-2.8848708487084869</v>
      </c>
      <c r="E167" s="126">
        <f t="shared" si="18"/>
        <v>-0.1660717433656774</v>
      </c>
      <c r="F167" s="126">
        <f t="shared" si="19"/>
        <v>-2.7010275903700984</v>
      </c>
      <c r="G167" s="126">
        <v>-2.5539999999999998</v>
      </c>
      <c r="H167" s="127">
        <f t="shared" si="15"/>
        <v>-5.7564575645756511E-2</v>
      </c>
      <c r="I167" s="73"/>
      <c r="J167" s="128">
        <v>167</v>
      </c>
      <c r="K167" s="129">
        <v>-1.7290000000000001</v>
      </c>
      <c r="L167" s="129">
        <v>950.4</v>
      </c>
      <c r="M167" s="126">
        <f t="shared" si="20"/>
        <v>-1.6625000000000001</v>
      </c>
      <c r="N167" s="126">
        <f t="shared" si="16"/>
        <v>-0.16817981991525424</v>
      </c>
      <c r="O167" s="126">
        <f t="shared" si="21"/>
        <v>-1.5007886346968711</v>
      </c>
      <c r="P167" s="126">
        <v>-1.728</v>
      </c>
      <c r="Q167" s="126">
        <f t="shared" si="22"/>
        <v>-9.6153846153856914E-4</v>
      </c>
      <c r="R167" s="127"/>
    </row>
    <row r="168" spans="1:18" x14ac:dyDescent="0.25">
      <c r="A168" s="128">
        <v>168</v>
      </c>
      <c r="B168" s="129">
        <v>-2.585</v>
      </c>
      <c r="C168" s="129">
        <v>956.7</v>
      </c>
      <c r="D168" s="126">
        <f t="shared" si="17"/>
        <v>-2.8616236162361623</v>
      </c>
      <c r="E168" s="126">
        <f t="shared" si="18"/>
        <v>-0.16619468875900809</v>
      </c>
      <c r="F168" s="126">
        <f t="shared" si="19"/>
        <v>-2.6776442559863378</v>
      </c>
      <c r="G168" s="126">
        <v>-2.5539999999999998</v>
      </c>
      <c r="H168" s="127">
        <f t="shared" si="15"/>
        <v>-3.4317343173431887E-2</v>
      </c>
      <c r="I168" s="73"/>
      <c r="J168" s="128">
        <v>168</v>
      </c>
      <c r="K168" s="129">
        <v>-1.728</v>
      </c>
      <c r="L168" s="129">
        <v>956.4</v>
      </c>
      <c r="M168" s="126">
        <f t="shared" si="20"/>
        <v>-1.6615384615384616</v>
      </c>
      <c r="N168" s="126">
        <f t="shared" si="16"/>
        <v>-0.16788850635593222</v>
      </c>
      <c r="O168" s="126">
        <f t="shared" si="21"/>
        <v>-1.5001072054269884</v>
      </c>
      <c r="P168" s="126">
        <v>-1.728</v>
      </c>
      <c r="Q168" s="126">
        <f t="shared" si="22"/>
        <v>0</v>
      </c>
      <c r="R168" s="127"/>
    </row>
    <row r="169" spans="1:18" x14ac:dyDescent="0.25">
      <c r="A169" s="128">
        <v>169</v>
      </c>
      <c r="B169" s="129">
        <v>-2.5670000000000002</v>
      </c>
      <c r="C169" s="129">
        <v>962.7</v>
      </c>
      <c r="D169" s="126">
        <f t="shared" si="17"/>
        <v>-2.8416974169741698</v>
      </c>
      <c r="E169" s="126">
        <f t="shared" si="18"/>
        <v>-0.16631763415233877</v>
      </c>
      <c r="F169" s="126">
        <f t="shared" si="19"/>
        <v>-2.6575819548129092</v>
      </c>
      <c r="G169" s="126">
        <v>-2.5539999999999998</v>
      </c>
      <c r="H169" s="127">
        <f t="shared" si="15"/>
        <v>-1.4391143911439495E-2</v>
      </c>
      <c r="I169" s="73"/>
      <c r="J169" s="128">
        <v>169</v>
      </c>
      <c r="K169" s="129">
        <v>-1.7270000000000001</v>
      </c>
      <c r="L169" s="129">
        <v>962.4</v>
      </c>
      <c r="M169" s="126">
        <f t="shared" si="20"/>
        <v>-1.660576923076923</v>
      </c>
      <c r="N169" s="126">
        <f t="shared" si="16"/>
        <v>-0.16759719279661017</v>
      </c>
      <c r="O169" s="126">
        <f t="shared" si="21"/>
        <v>-1.4994257761571055</v>
      </c>
      <c r="P169" s="126"/>
      <c r="Q169" s="126"/>
      <c r="R169" s="127"/>
    </row>
    <row r="170" spans="1:18" x14ac:dyDescent="0.25">
      <c r="A170" s="128">
        <v>170</v>
      </c>
      <c r="B170" s="129">
        <v>-2.5499999999999998</v>
      </c>
      <c r="C170" s="129">
        <v>968.7</v>
      </c>
      <c r="D170" s="126">
        <f t="shared" si="17"/>
        <v>-2.8228782287822876</v>
      </c>
      <c r="E170" s="126">
        <f t="shared" si="18"/>
        <v>-0.16644057954566946</v>
      </c>
      <c r="F170" s="126">
        <f t="shared" si="19"/>
        <v>-2.6386266647095908</v>
      </c>
      <c r="G170" s="126">
        <v>-2.5539999999999998</v>
      </c>
      <c r="H170" s="127">
        <f t="shared" si="15"/>
        <v>4.4280442804428086E-3</v>
      </c>
      <c r="I170" s="73"/>
      <c r="J170" s="128">
        <v>170</v>
      </c>
      <c r="K170" s="129">
        <v>-1.726</v>
      </c>
      <c r="L170" s="129">
        <v>968.4</v>
      </c>
      <c r="M170" s="126">
        <f t="shared" si="20"/>
        <v>-1.6596153846153845</v>
      </c>
      <c r="N170" s="126">
        <f t="shared" si="16"/>
        <v>-0.16730587923728815</v>
      </c>
      <c r="O170" s="126">
        <f t="shared" si="21"/>
        <v>-1.4987443468872228</v>
      </c>
      <c r="P170" s="126"/>
      <c r="Q170" s="126"/>
      <c r="R170" s="127"/>
    </row>
    <row r="171" spans="1:18" x14ac:dyDescent="0.25">
      <c r="A171" s="128">
        <v>171</v>
      </c>
      <c r="B171" s="129">
        <v>-2.5329999999999999</v>
      </c>
      <c r="C171" s="129">
        <v>974.7</v>
      </c>
      <c r="D171" s="126">
        <f t="shared" si="17"/>
        <v>-2.8040590405904062</v>
      </c>
      <c r="E171" s="126">
        <f t="shared" si="18"/>
        <v>-0.16656352493900015</v>
      </c>
      <c r="F171" s="126">
        <f t="shared" si="19"/>
        <v>-2.6196713746062725</v>
      </c>
      <c r="G171" s="126"/>
      <c r="H171" s="127"/>
      <c r="I171" s="73"/>
      <c r="J171" s="128">
        <v>171</v>
      </c>
      <c r="K171" s="129">
        <v>-1.726</v>
      </c>
      <c r="L171" s="129">
        <v>974.4</v>
      </c>
      <c r="M171" s="126">
        <f t="shared" si="20"/>
        <v>-1.6596153846153845</v>
      </c>
      <c r="N171" s="126">
        <f t="shared" si="16"/>
        <v>-0.1670145656779661</v>
      </c>
      <c r="O171" s="126">
        <f t="shared" si="21"/>
        <v>-1.4990244560788786</v>
      </c>
      <c r="P171" s="126"/>
      <c r="Q171" s="126"/>
      <c r="R171" s="127"/>
    </row>
    <row r="172" spans="1:18" x14ac:dyDescent="0.25">
      <c r="A172" s="128">
        <v>172</v>
      </c>
      <c r="B172" s="129">
        <v>-2.5190000000000001</v>
      </c>
      <c r="C172" s="129">
        <v>980.7</v>
      </c>
      <c r="D172" s="126">
        <f t="shared" si="17"/>
        <v>-2.7885608856088564</v>
      </c>
      <c r="E172" s="126">
        <f t="shared" si="18"/>
        <v>-0.16668647033233083</v>
      </c>
      <c r="F172" s="126">
        <f t="shared" si="19"/>
        <v>-2.6040371177132871</v>
      </c>
      <c r="G172" s="126"/>
      <c r="H172" s="127"/>
      <c r="I172" s="73"/>
      <c r="J172" s="128">
        <v>172</v>
      </c>
      <c r="K172" s="129">
        <v>-1.7270000000000001</v>
      </c>
      <c r="L172" s="129">
        <v>980.4</v>
      </c>
      <c r="M172" s="126">
        <f t="shared" si="20"/>
        <v>-1.660576923076923</v>
      </c>
      <c r="N172" s="126">
        <f t="shared" si="16"/>
        <v>-0.16672325211864408</v>
      </c>
      <c r="O172" s="126">
        <f t="shared" si="21"/>
        <v>-1.500266103732073</v>
      </c>
      <c r="P172" s="126"/>
      <c r="Q172" s="126"/>
      <c r="R172" s="127"/>
    </row>
    <row r="173" spans="1:18" x14ac:dyDescent="0.25">
      <c r="A173" s="128">
        <v>173</v>
      </c>
      <c r="B173" s="129">
        <v>-2.5049999999999999</v>
      </c>
      <c r="C173" s="129">
        <v>986.7</v>
      </c>
      <c r="D173" s="126">
        <f t="shared" si="17"/>
        <v>-2.7730627306273061</v>
      </c>
      <c r="E173" s="126">
        <f t="shared" si="18"/>
        <v>-0.16680941572566152</v>
      </c>
      <c r="F173" s="126">
        <f t="shared" si="19"/>
        <v>-2.5884028608203007</v>
      </c>
      <c r="G173" s="126"/>
      <c r="H173" s="127"/>
      <c r="I173" s="73"/>
      <c r="J173" s="128">
        <v>173</v>
      </c>
      <c r="K173" s="129">
        <v>-1.7270000000000001</v>
      </c>
      <c r="L173" s="129">
        <v>986.4</v>
      </c>
      <c r="M173" s="126">
        <f t="shared" si="20"/>
        <v>-1.660576923076923</v>
      </c>
      <c r="N173" s="126">
        <f t="shared" si="16"/>
        <v>-0.16643193855932203</v>
      </c>
      <c r="O173" s="126">
        <f t="shared" si="21"/>
        <v>-1.5005462129237288</v>
      </c>
      <c r="P173" s="126"/>
      <c r="Q173" s="126"/>
      <c r="R173" s="127"/>
    </row>
    <row r="174" spans="1:18" x14ac:dyDescent="0.25">
      <c r="A174" s="128">
        <v>174</v>
      </c>
      <c r="B174" s="129">
        <v>-2.4929999999999999</v>
      </c>
      <c r="C174" s="129">
        <v>992.6</v>
      </c>
      <c r="D174" s="126">
        <f t="shared" si="17"/>
        <v>-2.7137822878228679</v>
      </c>
      <c r="E174" s="126">
        <f t="shared" si="18"/>
        <v>-0.16693236111899221</v>
      </c>
      <c r="F174" s="126">
        <f t="shared" si="19"/>
        <v>-2.5320662489664012</v>
      </c>
      <c r="G174" s="126"/>
      <c r="H174" s="127"/>
      <c r="I174" s="73"/>
      <c r="J174" s="128">
        <v>174</v>
      </c>
      <c r="K174" s="129">
        <v>-1.7290000000000001</v>
      </c>
      <c r="L174" s="129">
        <v>992.4</v>
      </c>
      <c r="M174" s="126">
        <f t="shared" si="20"/>
        <v>-1.6625000000000001</v>
      </c>
      <c r="N174" s="126">
        <f t="shared" si="16"/>
        <v>-0.16614062500000001</v>
      </c>
      <c r="O174" s="126">
        <f t="shared" si="21"/>
        <v>-1.5027493990384615</v>
      </c>
      <c r="P174" s="126"/>
      <c r="Q174" s="126"/>
      <c r="R174" s="127"/>
    </row>
    <row r="175" spans="1:18" x14ac:dyDescent="0.25">
      <c r="A175" s="128">
        <v>175</v>
      </c>
      <c r="B175" s="129">
        <v>-2.4809999999999999</v>
      </c>
      <c r="C175" s="129">
        <v>998.6</v>
      </c>
      <c r="D175" s="126">
        <f t="shared" si="17"/>
        <v>-2.7464944649446492</v>
      </c>
      <c r="E175" s="126">
        <f t="shared" si="18"/>
        <v>-0.16705530651232289</v>
      </c>
      <c r="F175" s="126">
        <f t="shared" si="19"/>
        <v>-2.5615623913147711</v>
      </c>
      <c r="G175" s="126"/>
      <c r="H175" s="127"/>
      <c r="I175" s="73"/>
      <c r="J175" s="128">
        <v>175</v>
      </c>
      <c r="K175" s="129">
        <v>-1.7310000000000001</v>
      </c>
      <c r="L175" s="129">
        <v>998.4</v>
      </c>
      <c r="M175" s="126">
        <f t="shared" si="20"/>
        <v>-1.664423076923077</v>
      </c>
      <c r="N175" s="126">
        <f t="shared" si="16"/>
        <v>-0.16584931144067797</v>
      </c>
      <c r="O175" s="126">
        <f t="shared" si="21"/>
        <v>-1.5049525851531942</v>
      </c>
      <c r="P175" s="126"/>
      <c r="Q175" s="126"/>
      <c r="R175" s="127"/>
    </row>
    <row r="176" spans="1:18" x14ac:dyDescent="0.25">
      <c r="A176" s="128">
        <v>176</v>
      </c>
      <c r="B176" s="129">
        <v>-2.4689999999999999</v>
      </c>
      <c r="C176" s="129">
        <v>1004.6</v>
      </c>
      <c r="D176" s="126">
        <f t="shared" si="17"/>
        <v>-2.733210332103321</v>
      </c>
      <c r="E176" s="126">
        <f t="shared" si="18"/>
        <v>-0.16717825190565355</v>
      </c>
      <c r="F176" s="126">
        <f t="shared" si="19"/>
        <v>-2.5481421565620073</v>
      </c>
      <c r="G176" s="126"/>
      <c r="H176" s="127"/>
      <c r="I176" s="73"/>
      <c r="J176" s="128">
        <v>176</v>
      </c>
      <c r="K176" s="129">
        <v>-1.732</v>
      </c>
      <c r="L176" s="129">
        <v>1004.4</v>
      </c>
      <c r="M176" s="126">
        <f t="shared" si="20"/>
        <v>-1.6653846153846152</v>
      </c>
      <c r="N176" s="126">
        <f t="shared" si="16"/>
        <v>-0.16555799788135594</v>
      </c>
      <c r="O176" s="126">
        <f t="shared" si="21"/>
        <v>-1.5061942328063884</v>
      </c>
      <c r="P176" s="126"/>
      <c r="Q176" s="126"/>
      <c r="R176" s="127"/>
    </row>
    <row r="177" spans="1:18" x14ac:dyDescent="0.25">
      <c r="A177" s="128">
        <v>177</v>
      </c>
      <c r="B177" s="129">
        <v>-2.46</v>
      </c>
      <c r="C177" s="129">
        <v>1010.6</v>
      </c>
      <c r="D177" s="126">
        <f t="shared" si="17"/>
        <v>-2.7232472324723247</v>
      </c>
      <c r="E177" s="126">
        <f t="shared" si="18"/>
        <v>-0.16730119729898424</v>
      </c>
      <c r="F177" s="126">
        <f t="shared" si="19"/>
        <v>-2.5380429550195744</v>
      </c>
      <c r="G177" s="126"/>
      <c r="H177" s="127"/>
      <c r="I177" s="73"/>
      <c r="J177" s="128">
        <v>177</v>
      </c>
      <c r="K177" s="129">
        <v>-1.734</v>
      </c>
      <c r="L177" s="129">
        <v>1010.4</v>
      </c>
      <c r="M177" s="126">
        <f t="shared" si="20"/>
        <v>-1.6673076923076922</v>
      </c>
      <c r="N177" s="126">
        <f t="shared" si="16"/>
        <v>-0.1652666843220339</v>
      </c>
      <c r="O177" s="126">
        <f t="shared" si="21"/>
        <v>-1.5083974189211211</v>
      </c>
      <c r="P177" s="126"/>
      <c r="Q177" s="126"/>
      <c r="R177" s="127"/>
    </row>
    <row r="178" spans="1:18" x14ac:dyDescent="0.25">
      <c r="A178" s="128">
        <v>178</v>
      </c>
      <c r="B178" s="129">
        <v>-2.4510000000000001</v>
      </c>
      <c r="C178" s="129">
        <v>1016.6</v>
      </c>
      <c r="D178" s="126">
        <f t="shared" si="17"/>
        <v>-2.7132841328413284</v>
      </c>
      <c r="E178" s="126">
        <f t="shared" si="18"/>
        <v>-0.16742414269231493</v>
      </c>
      <c r="F178" s="126">
        <f t="shared" si="19"/>
        <v>-2.5279437534771425</v>
      </c>
      <c r="G178" s="126"/>
      <c r="H178" s="127"/>
      <c r="I178" s="73"/>
      <c r="J178" s="128">
        <v>178</v>
      </c>
      <c r="K178" s="129">
        <v>-1.736</v>
      </c>
      <c r="L178" s="129">
        <v>1016.4</v>
      </c>
      <c r="M178" s="126">
        <f t="shared" si="20"/>
        <v>-1.6692307692307693</v>
      </c>
      <c r="N178" s="126">
        <f t="shared" si="16"/>
        <v>-0.16497537076271188</v>
      </c>
      <c r="O178" s="126">
        <f t="shared" si="21"/>
        <v>-1.510600605035854</v>
      </c>
      <c r="P178" s="126"/>
      <c r="Q178" s="126"/>
      <c r="R178" s="127"/>
    </row>
    <row r="179" spans="1:18" x14ac:dyDescent="0.25">
      <c r="A179" s="128">
        <v>179</v>
      </c>
      <c r="B179" s="129">
        <v>-2.4409999999999998</v>
      </c>
      <c r="C179" s="129">
        <v>1022.6</v>
      </c>
      <c r="D179" s="126">
        <f t="shared" si="17"/>
        <v>-2.7022140221402213</v>
      </c>
      <c r="E179" s="126">
        <f t="shared" si="18"/>
        <v>-0.16754708808564561</v>
      </c>
      <c r="F179" s="126">
        <f t="shared" si="19"/>
        <v>-2.5167375408645984</v>
      </c>
      <c r="G179" s="126"/>
      <c r="H179" s="127"/>
      <c r="I179" s="73"/>
      <c r="J179" s="128">
        <v>179</v>
      </c>
      <c r="K179" s="129">
        <v>-1.7390000000000001</v>
      </c>
      <c r="L179" s="129">
        <v>1022.4</v>
      </c>
      <c r="M179" s="126">
        <f t="shared" si="20"/>
        <v>-1.6721153846153847</v>
      </c>
      <c r="N179" s="126">
        <f t="shared" si="16"/>
        <v>-0.16468405720338983</v>
      </c>
      <c r="O179" s="126">
        <f t="shared" si="21"/>
        <v>-1.5137653296121252</v>
      </c>
      <c r="P179" s="126"/>
      <c r="Q179" s="126"/>
      <c r="R179" s="127"/>
    </row>
    <row r="180" spans="1:18" x14ac:dyDescent="0.25">
      <c r="A180" s="128">
        <v>180</v>
      </c>
      <c r="B180" s="129">
        <v>-2.4329999999999998</v>
      </c>
      <c r="C180" s="129">
        <v>1028.5999999999999</v>
      </c>
      <c r="D180" s="126">
        <f t="shared" si="17"/>
        <v>-2.6933579335792843</v>
      </c>
      <c r="E180" s="126">
        <f t="shared" si="18"/>
        <v>-0.1676700334789763</v>
      </c>
      <c r="F180" s="126">
        <f t="shared" si="19"/>
        <v>-2.5077453503922293</v>
      </c>
      <c r="G180" s="126"/>
      <c r="H180" s="127"/>
      <c r="I180" s="73"/>
      <c r="J180" s="128">
        <v>180</v>
      </c>
      <c r="K180" s="129">
        <v>-1.7410000000000001</v>
      </c>
      <c r="L180" s="129">
        <v>1028.4000000000001</v>
      </c>
      <c r="M180" s="126">
        <f t="shared" si="20"/>
        <v>-1.6740384615384933</v>
      </c>
      <c r="N180" s="126">
        <f t="shared" si="16"/>
        <v>-0.16439274364406781</v>
      </c>
      <c r="O180" s="126">
        <f t="shared" si="21"/>
        <v>-1.5159685157268867</v>
      </c>
      <c r="P180" s="126"/>
      <c r="Q180" s="126"/>
      <c r="R180" s="127"/>
    </row>
    <row r="181" spans="1:18" x14ac:dyDescent="0.25">
      <c r="A181" s="128">
        <v>181</v>
      </c>
      <c r="B181" s="129">
        <v>-2.4260000000000002</v>
      </c>
      <c r="C181" s="129">
        <v>1034.5999999999999</v>
      </c>
      <c r="D181" s="126">
        <f t="shared" si="17"/>
        <v>-2.6856088560885611</v>
      </c>
      <c r="E181" s="126">
        <f t="shared" si="18"/>
        <v>-0.16779297887230699</v>
      </c>
      <c r="F181" s="126">
        <f t="shared" si="19"/>
        <v>-2.4998601709900661</v>
      </c>
      <c r="G181" s="126"/>
      <c r="H181" s="127"/>
      <c r="I181" s="73"/>
      <c r="J181" s="128">
        <v>181</v>
      </c>
      <c r="K181" s="129">
        <v>-1.7430000000000001</v>
      </c>
      <c r="L181" s="129">
        <v>1034.4000000000001</v>
      </c>
      <c r="M181" s="126">
        <f t="shared" si="20"/>
        <v>-1.6759615384615385</v>
      </c>
      <c r="N181" s="126">
        <f t="shared" si="16"/>
        <v>-0.16410143008474576</v>
      </c>
      <c r="O181" s="126">
        <f t="shared" si="21"/>
        <v>-1.5181717018415906</v>
      </c>
      <c r="P181" s="126"/>
      <c r="Q181" s="126"/>
      <c r="R181" s="127"/>
    </row>
    <row r="182" spans="1:18" x14ac:dyDescent="0.25">
      <c r="A182" s="128">
        <v>182</v>
      </c>
      <c r="B182" s="129">
        <v>-2.419</v>
      </c>
      <c r="C182" s="129">
        <v>1040.5999999999999</v>
      </c>
      <c r="D182" s="126">
        <f t="shared" si="17"/>
        <v>-2.677859778597786</v>
      </c>
      <c r="E182" s="126">
        <f t="shared" si="18"/>
        <v>-0.16791592426563767</v>
      </c>
      <c r="F182" s="126">
        <f t="shared" si="19"/>
        <v>-2.4919749915878553</v>
      </c>
      <c r="G182" s="126"/>
      <c r="H182" s="127"/>
      <c r="I182" s="73"/>
      <c r="J182" s="128">
        <v>182</v>
      </c>
      <c r="K182" s="129">
        <v>-1.7450000000000001</v>
      </c>
      <c r="L182" s="129">
        <v>1040.4000000000001</v>
      </c>
      <c r="M182" s="126">
        <f t="shared" si="20"/>
        <v>-1.6778846153846154</v>
      </c>
      <c r="N182" s="126">
        <f t="shared" si="16"/>
        <v>-0.16381011652542374</v>
      </c>
      <c r="O182" s="126">
        <f t="shared" si="21"/>
        <v>-1.5203748879563233</v>
      </c>
      <c r="P182" s="126"/>
      <c r="Q182" s="126"/>
      <c r="R182" s="127"/>
    </row>
    <row r="183" spans="1:18" x14ac:dyDescent="0.25">
      <c r="A183" s="128">
        <v>183</v>
      </c>
      <c r="B183" s="129">
        <v>-2.4129999999999998</v>
      </c>
      <c r="C183" s="129">
        <v>1046.5999999999999</v>
      </c>
      <c r="D183" s="126">
        <f t="shared" si="17"/>
        <v>-2.6712177121771212</v>
      </c>
      <c r="E183" s="126">
        <f t="shared" si="18"/>
        <v>-0.16803886965896836</v>
      </c>
      <c r="F183" s="126">
        <f t="shared" si="19"/>
        <v>-2.4851968232557544</v>
      </c>
      <c r="G183" s="126"/>
      <c r="H183" s="127"/>
      <c r="I183" s="73"/>
      <c r="J183" s="128">
        <v>183</v>
      </c>
      <c r="K183" s="129">
        <v>-1.748</v>
      </c>
      <c r="L183" s="129">
        <v>1046.4000000000001</v>
      </c>
      <c r="M183" s="126">
        <f t="shared" si="20"/>
        <v>-1.6807692307692306</v>
      </c>
      <c r="N183" s="126">
        <f t="shared" si="16"/>
        <v>-0.16351880296610172</v>
      </c>
      <c r="O183" s="126">
        <f t="shared" si="21"/>
        <v>-1.5235396125325944</v>
      </c>
      <c r="P183" s="126"/>
      <c r="Q183" s="126"/>
      <c r="R183" s="127"/>
    </row>
    <row r="184" spans="1:18" x14ac:dyDescent="0.25">
      <c r="A184" s="128">
        <v>184</v>
      </c>
      <c r="B184" s="129">
        <v>-2.4049999999999998</v>
      </c>
      <c r="C184" s="129">
        <v>1052.5999999999999</v>
      </c>
      <c r="D184" s="126">
        <f t="shared" si="17"/>
        <v>-2.6623616236162362</v>
      </c>
      <c r="E184" s="126">
        <f t="shared" si="18"/>
        <v>-0.16816181505229905</v>
      </c>
      <c r="F184" s="126">
        <f t="shared" si="19"/>
        <v>-2.4762046327834328</v>
      </c>
      <c r="G184" s="126"/>
      <c r="H184" s="127"/>
      <c r="I184" s="73"/>
      <c r="J184" s="128">
        <v>184</v>
      </c>
      <c r="K184" s="129">
        <v>-1.7490000000000001</v>
      </c>
      <c r="L184" s="129">
        <v>1052.4000000000001</v>
      </c>
      <c r="M184" s="126">
        <f t="shared" si="20"/>
        <v>-1.681730769230769</v>
      </c>
      <c r="N184" s="126">
        <f t="shared" si="16"/>
        <v>-0.16322748940677967</v>
      </c>
      <c r="O184" s="126">
        <f t="shared" si="21"/>
        <v>-1.5247812601857889</v>
      </c>
      <c r="P184" s="126"/>
      <c r="Q184" s="126"/>
      <c r="R184" s="127"/>
    </row>
    <row r="185" spans="1:18" x14ac:dyDescent="0.25">
      <c r="A185" s="128">
        <v>185</v>
      </c>
      <c r="B185" s="129">
        <v>-2.399</v>
      </c>
      <c r="C185" s="129">
        <v>1058.5999999999999</v>
      </c>
      <c r="D185" s="126">
        <f t="shared" si="17"/>
        <v>-2.6557195571955718</v>
      </c>
      <c r="E185" s="126">
        <f t="shared" si="18"/>
        <v>-0.16828476044562973</v>
      </c>
      <c r="F185" s="126">
        <f t="shared" si="19"/>
        <v>-2.4694264644513324</v>
      </c>
      <c r="G185" s="126"/>
      <c r="H185" s="127"/>
      <c r="I185" s="73"/>
      <c r="J185" s="128">
        <v>185</v>
      </c>
      <c r="K185" s="129">
        <v>-1.752</v>
      </c>
      <c r="L185" s="129">
        <v>1058.4000000000001</v>
      </c>
      <c r="M185" s="126">
        <f t="shared" si="20"/>
        <v>-1.6846153846153846</v>
      </c>
      <c r="N185" s="126">
        <f t="shared" si="16"/>
        <v>-0.16293617584745762</v>
      </c>
      <c r="O185" s="126">
        <f t="shared" si="21"/>
        <v>-1.52794598476206</v>
      </c>
      <c r="P185" s="126"/>
      <c r="Q185" s="126"/>
      <c r="R185" s="127"/>
    </row>
    <row r="186" spans="1:18" x14ac:dyDescent="0.25">
      <c r="A186" s="128">
        <v>186</v>
      </c>
      <c r="B186" s="129">
        <v>-2.3929999999999998</v>
      </c>
      <c r="C186" s="129">
        <v>1064.5999999999999</v>
      </c>
      <c r="D186" s="126">
        <f t="shared" si="17"/>
        <v>-2.6490774907749075</v>
      </c>
      <c r="E186" s="126">
        <f t="shared" si="18"/>
        <v>-0.16840770583896042</v>
      </c>
      <c r="F186" s="126">
        <f t="shared" si="19"/>
        <v>-2.4626482961192315</v>
      </c>
      <c r="G186" s="126"/>
      <c r="H186" s="127"/>
      <c r="I186" s="73"/>
      <c r="J186" s="128">
        <v>186</v>
      </c>
      <c r="K186" s="129">
        <v>-1.754</v>
      </c>
      <c r="L186" s="129">
        <v>1064.4000000000001</v>
      </c>
      <c r="M186" s="126">
        <f t="shared" si="20"/>
        <v>-1.6865384615384615</v>
      </c>
      <c r="N186" s="126">
        <f t="shared" si="16"/>
        <v>-0.1626448622881356</v>
      </c>
      <c r="O186" s="126">
        <f t="shared" si="21"/>
        <v>-1.5301491708767927</v>
      </c>
      <c r="P186" s="126"/>
      <c r="Q186" s="126"/>
      <c r="R186" s="127"/>
    </row>
    <row r="187" spans="1:18" x14ac:dyDescent="0.25">
      <c r="A187" s="128">
        <v>187</v>
      </c>
      <c r="B187" s="129">
        <v>-2.3879999999999999</v>
      </c>
      <c r="C187" s="129">
        <v>1070.5999999999999</v>
      </c>
      <c r="D187" s="126">
        <f t="shared" si="17"/>
        <v>-2.643542435424354</v>
      </c>
      <c r="E187" s="126">
        <f t="shared" si="18"/>
        <v>-0.16853065123229111</v>
      </c>
      <c r="F187" s="126">
        <f t="shared" si="19"/>
        <v>-2.4569771388572423</v>
      </c>
      <c r="G187" s="126"/>
      <c r="H187" s="127"/>
      <c r="I187" s="73"/>
      <c r="J187" s="128">
        <v>187</v>
      </c>
      <c r="K187" s="129">
        <v>-1.7549999999999999</v>
      </c>
      <c r="L187" s="129">
        <v>1070.4000000000001</v>
      </c>
      <c r="M187" s="126">
        <f t="shared" si="20"/>
        <v>-1.6874999999999998</v>
      </c>
      <c r="N187" s="126">
        <f t="shared" si="16"/>
        <v>-0.16235354872881358</v>
      </c>
      <c r="O187" s="126">
        <f t="shared" si="21"/>
        <v>-1.5313908185299869</v>
      </c>
      <c r="P187" s="126"/>
      <c r="Q187" s="126"/>
      <c r="R187" s="127"/>
    </row>
    <row r="188" spans="1:18" x14ac:dyDescent="0.25">
      <c r="A188" s="128">
        <v>188</v>
      </c>
      <c r="B188" s="129">
        <v>-2.383</v>
      </c>
      <c r="C188" s="129">
        <v>1076.5999999999999</v>
      </c>
      <c r="D188" s="126">
        <f t="shared" si="17"/>
        <v>-2.6380073800738009</v>
      </c>
      <c r="E188" s="126">
        <f t="shared" si="18"/>
        <v>-0.16865359662562179</v>
      </c>
      <c r="F188" s="126">
        <f t="shared" si="19"/>
        <v>-2.4513059815952527</v>
      </c>
      <c r="G188" s="126"/>
      <c r="H188" s="127"/>
      <c r="I188" s="73"/>
      <c r="J188" s="128">
        <v>188</v>
      </c>
      <c r="K188" s="129">
        <v>-1.7569999999999999</v>
      </c>
      <c r="L188" s="129">
        <v>1076.4000000000001</v>
      </c>
      <c r="M188" s="126">
        <f t="shared" si="20"/>
        <v>-1.6894230769230769</v>
      </c>
      <c r="N188" s="126">
        <f t="shared" si="16"/>
        <v>-0.16206223516949153</v>
      </c>
      <c r="O188" s="126">
        <f t="shared" si="21"/>
        <v>-1.5335940046447196</v>
      </c>
      <c r="P188" s="126"/>
      <c r="Q188" s="126"/>
      <c r="R188" s="127"/>
    </row>
    <row r="189" spans="1:18" x14ac:dyDescent="0.25">
      <c r="A189" s="128">
        <v>189</v>
      </c>
      <c r="B189" s="129">
        <v>-2.379</v>
      </c>
      <c r="C189" s="129">
        <v>1082.5</v>
      </c>
      <c r="D189" s="126">
        <f t="shared" si="17"/>
        <v>-2.5896863468635085</v>
      </c>
      <c r="E189" s="126">
        <f t="shared" si="18"/>
        <v>-0.16877654201895248</v>
      </c>
      <c r="F189" s="126">
        <f t="shared" si="19"/>
        <v>-2.4059628048133543</v>
      </c>
      <c r="G189" s="126"/>
      <c r="H189" s="127"/>
      <c r="I189" s="73"/>
      <c r="J189" s="128">
        <v>189</v>
      </c>
      <c r="K189" s="129">
        <v>-1.7589999999999999</v>
      </c>
      <c r="L189" s="129">
        <v>1082.4000000000001</v>
      </c>
      <c r="M189" s="126">
        <f t="shared" si="20"/>
        <v>-1.6913461538461536</v>
      </c>
      <c r="N189" s="126">
        <f t="shared" si="16"/>
        <v>-0.16177092161016948</v>
      </c>
      <c r="O189" s="126">
        <f t="shared" si="21"/>
        <v>-1.5357971907594523</v>
      </c>
      <c r="P189" s="126"/>
      <c r="Q189" s="126"/>
      <c r="R189" s="127"/>
    </row>
    <row r="190" spans="1:18" x14ac:dyDescent="0.25">
      <c r="A190" s="128">
        <v>190</v>
      </c>
      <c r="B190" s="129">
        <v>-2.3740000000000001</v>
      </c>
      <c r="C190" s="129">
        <v>1088.5</v>
      </c>
      <c r="D190" s="126">
        <f t="shared" si="17"/>
        <v>-2.6280442804428046</v>
      </c>
      <c r="E190" s="126">
        <f t="shared" si="18"/>
        <v>-0.16889948741228317</v>
      </c>
      <c r="F190" s="126">
        <f t="shared" si="19"/>
        <v>-2.4410706781413842</v>
      </c>
      <c r="G190" s="126"/>
      <c r="H190" s="127"/>
      <c r="I190" s="73"/>
      <c r="J190" s="128">
        <v>190</v>
      </c>
      <c r="K190" s="129">
        <v>-1.762</v>
      </c>
      <c r="L190" s="129">
        <v>1088.4000000000001</v>
      </c>
      <c r="M190" s="126">
        <f t="shared" si="20"/>
        <v>-1.694230769230769</v>
      </c>
      <c r="N190" s="126">
        <f t="shared" si="16"/>
        <v>-0.16147960805084746</v>
      </c>
      <c r="O190" s="126">
        <f t="shared" si="21"/>
        <v>-1.5389619153357237</v>
      </c>
      <c r="P190" s="126"/>
      <c r="Q190" s="126"/>
      <c r="R190" s="127"/>
    </row>
    <row r="191" spans="1:18" x14ac:dyDescent="0.25">
      <c r="A191" s="128">
        <v>191</v>
      </c>
      <c r="B191" s="129">
        <v>-2.37</v>
      </c>
      <c r="C191" s="129">
        <v>1094.5</v>
      </c>
      <c r="D191" s="126">
        <f t="shared" si="17"/>
        <v>-2.6236162361623618</v>
      </c>
      <c r="E191" s="126">
        <f t="shared" si="18"/>
        <v>-0.16902243280561385</v>
      </c>
      <c r="F191" s="126">
        <f t="shared" si="19"/>
        <v>-2.436506531949505</v>
      </c>
      <c r="G191" s="126"/>
      <c r="H191" s="127"/>
      <c r="I191" s="73"/>
      <c r="J191" s="128">
        <v>191</v>
      </c>
      <c r="K191" s="129">
        <v>-1.7629999999999999</v>
      </c>
      <c r="L191" s="129">
        <v>1094.4000000000001</v>
      </c>
      <c r="M191" s="126">
        <f t="shared" si="20"/>
        <v>-1.6951923076923074</v>
      </c>
      <c r="N191" s="126">
        <f t="shared" si="16"/>
        <v>-0.16118829449152544</v>
      </c>
      <c r="O191" s="126">
        <f t="shared" si="21"/>
        <v>-1.5402035629889177</v>
      </c>
      <c r="P191" s="126"/>
      <c r="Q191" s="126"/>
      <c r="R191" s="127"/>
    </row>
    <row r="192" spans="1:18" x14ac:dyDescent="0.25">
      <c r="A192" s="128">
        <v>192</v>
      </c>
      <c r="B192" s="129">
        <v>-2.367</v>
      </c>
      <c r="C192" s="129">
        <v>1100.5</v>
      </c>
      <c r="D192" s="126">
        <f t="shared" si="17"/>
        <v>-2.6202952029520294</v>
      </c>
      <c r="E192" s="126">
        <f t="shared" si="18"/>
        <v>-0.16914537819894454</v>
      </c>
      <c r="F192" s="126">
        <f t="shared" si="19"/>
        <v>-2.4330493968277369</v>
      </c>
      <c r="G192" s="126"/>
      <c r="H192" s="127"/>
      <c r="I192" s="73"/>
      <c r="J192" s="128">
        <v>192</v>
      </c>
      <c r="K192" s="129">
        <v>-1.7649999999999999</v>
      </c>
      <c r="L192" s="129">
        <v>1100.4000000000001</v>
      </c>
      <c r="M192" s="126">
        <f t="shared" si="20"/>
        <v>-1.6971153846153846</v>
      </c>
      <c r="N192" s="126">
        <f t="shared" si="16"/>
        <v>-0.16089698093220339</v>
      </c>
      <c r="O192" s="126">
        <f t="shared" si="21"/>
        <v>-1.5424067491036504</v>
      </c>
      <c r="P192" s="126"/>
      <c r="Q192" s="126"/>
      <c r="R192" s="127"/>
    </row>
    <row r="193" spans="1:18" x14ac:dyDescent="0.25">
      <c r="A193" s="128">
        <v>193</v>
      </c>
      <c r="B193" s="129">
        <v>-2.363</v>
      </c>
      <c r="C193" s="129">
        <v>1106.5</v>
      </c>
      <c r="D193" s="126">
        <f t="shared" si="17"/>
        <v>-2.6158671586715867</v>
      </c>
      <c r="E193" s="126">
        <f t="shared" si="18"/>
        <v>-0.16926832359227523</v>
      </c>
      <c r="F193" s="126">
        <f t="shared" si="19"/>
        <v>-2.4284852506358576</v>
      </c>
      <c r="G193" s="126"/>
      <c r="H193" s="127"/>
      <c r="I193" s="73"/>
      <c r="J193" s="128">
        <v>193</v>
      </c>
      <c r="K193" s="129">
        <v>-1.7669999999999999</v>
      </c>
      <c r="L193" s="129">
        <v>1106.4000000000001</v>
      </c>
      <c r="M193" s="126">
        <f t="shared" si="20"/>
        <v>-1.6990384615384615</v>
      </c>
      <c r="N193" s="126">
        <f t="shared" si="16"/>
        <v>-0.16060566737288137</v>
      </c>
      <c r="O193" s="126">
        <f t="shared" si="21"/>
        <v>-1.5446099352183833</v>
      </c>
      <c r="P193" s="126"/>
      <c r="Q193" s="126"/>
      <c r="R193" s="127"/>
    </row>
    <row r="194" spans="1:18" x14ac:dyDescent="0.25">
      <c r="A194" s="128">
        <v>194</v>
      </c>
      <c r="B194" s="129">
        <v>-2.359</v>
      </c>
      <c r="C194" s="129">
        <v>1112.5</v>
      </c>
      <c r="D194" s="126">
        <f t="shared" si="17"/>
        <v>-2.611439114391144</v>
      </c>
      <c r="E194" s="126">
        <f t="shared" si="18"/>
        <v>-0.16939126898560591</v>
      </c>
      <c r="F194" s="126">
        <f t="shared" si="19"/>
        <v>-2.4239211044439788</v>
      </c>
      <c r="G194" s="126"/>
      <c r="H194" s="127"/>
      <c r="I194" s="73"/>
      <c r="J194" s="128">
        <v>194</v>
      </c>
      <c r="K194" s="129">
        <v>-1.7689999999999999</v>
      </c>
      <c r="L194" s="129">
        <v>1112.4000000000001</v>
      </c>
      <c r="M194" s="126">
        <f t="shared" si="20"/>
        <v>-1.7009615384615382</v>
      </c>
      <c r="N194" s="126">
        <f t="shared" si="16"/>
        <v>-0.16031435381355932</v>
      </c>
      <c r="O194" s="126">
        <f t="shared" si="21"/>
        <v>-1.5468131213331158</v>
      </c>
      <c r="P194" s="126"/>
      <c r="Q194" s="126"/>
      <c r="R194" s="127"/>
    </row>
    <row r="195" spans="1:18" x14ac:dyDescent="0.25">
      <c r="A195" s="128">
        <v>195</v>
      </c>
      <c r="B195" s="129">
        <v>-2.355</v>
      </c>
      <c r="C195" s="129">
        <v>1118.5</v>
      </c>
      <c r="D195" s="126">
        <f t="shared" si="17"/>
        <v>-2.6070110701107008</v>
      </c>
      <c r="E195" s="126">
        <f t="shared" si="18"/>
        <v>-0.1695142143789366</v>
      </c>
      <c r="F195" s="126">
        <f t="shared" si="19"/>
        <v>-2.4193569582520995</v>
      </c>
      <c r="G195" s="126"/>
      <c r="H195" s="127"/>
      <c r="I195" s="73"/>
      <c r="J195" s="128">
        <v>195</v>
      </c>
      <c r="K195" s="129">
        <v>-1.772</v>
      </c>
      <c r="L195" s="129">
        <v>1118.3</v>
      </c>
      <c r="M195" s="126">
        <f t="shared" si="20"/>
        <v>-1.6754487179486792</v>
      </c>
      <c r="N195" s="126">
        <f t="shared" si="16"/>
        <v>-0.1600230402542373</v>
      </c>
      <c r="O195" s="126">
        <f t="shared" si="21"/>
        <v>-1.5241448818108621</v>
      </c>
      <c r="P195" s="126"/>
      <c r="Q195" s="126"/>
      <c r="R195" s="127"/>
    </row>
    <row r="196" spans="1:18" x14ac:dyDescent="0.25">
      <c r="A196" s="128">
        <v>196</v>
      </c>
      <c r="B196" s="129">
        <v>-2.3519999999999999</v>
      </c>
      <c r="C196" s="129">
        <v>1124.5</v>
      </c>
      <c r="D196" s="126">
        <f t="shared" si="17"/>
        <v>-2.6036900369003688</v>
      </c>
      <c r="E196" s="126">
        <f t="shared" si="18"/>
        <v>-0.16963715977226729</v>
      </c>
      <c r="F196" s="126">
        <f t="shared" si="19"/>
        <v>-2.4158998231303315</v>
      </c>
      <c r="G196" s="126"/>
      <c r="H196" s="127"/>
      <c r="I196" s="73"/>
      <c r="J196" s="128">
        <v>196</v>
      </c>
      <c r="K196" s="129">
        <v>-1.774</v>
      </c>
      <c r="L196" s="129">
        <v>1124.3</v>
      </c>
      <c r="M196" s="126">
        <f t="shared" si="20"/>
        <v>-1.7057692307692307</v>
      </c>
      <c r="N196" s="126">
        <f t="shared" si="16"/>
        <v>-0.15973172669491525</v>
      </c>
      <c r="O196" s="126">
        <f t="shared" si="21"/>
        <v>-1.5521810320241201</v>
      </c>
      <c r="P196" s="126"/>
      <c r="Q196" s="126"/>
      <c r="R196" s="127"/>
    </row>
    <row r="197" spans="1:18" x14ac:dyDescent="0.25">
      <c r="A197" s="128">
        <v>197</v>
      </c>
      <c r="B197" s="129">
        <v>-2.3479999999999999</v>
      </c>
      <c r="C197" s="129">
        <v>1130.5</v>
      </c>
      <c r="D197" s="126">
        <f t="shared" si="17"/>
        <v>-2.5992619926199261</v>
      </c>
      <c r="E197" s="126">
        <f t="shared" si="18"/>
        <v>-0.16976010516559795</v>
      </c>
      <c r="F197" s="126">
        <f t="shared" si="19"/>
        <v>-2.4113356769384522</v>
      </c>
      <c r="G197" s="126"/>
      <c r="H197" s="127"/>
      <c r="I197" s="73"/>
      <c r="J197" s="128">
        <v>197</v>
      </c>
      <c r="K197" s="129">
        <v>-1.776</v>
      </c>
      <c r="L197" s="129">
        <v>1130.3</v>
      </c>
      <c r="M197" s="126">
        <f t="shared" si="20"/>
        <v>-1.7076923076923076</v>
      </c>
      <c r="N197" s="126">
        <f t="shared" si="16"/>
        <v>-0.15944041313559323</v>
      </c>
      <c r="O197" s="126">
        <f t="shared" si="21"/>
        <v>-1.5543842181388525</v>
      </c>
      <c r="P197" s="126"/>
      <c r="Q197" s="126"/>
      <c r="R197" s="127"/>
    </row>
    <row r="198" spans="1:18" x14ac:dyDescent="0.25">
      <c r="A198" s="128">
        <v>198</v>
      </c>
      <c r="B198" s="129">
        <v>-2.3439999999999999</v>
      </c>
      <c r="C198" s="129">
        <v>1136.5</v>
      </c>
      <c r="D198" s="126">
        <f t="shared" si="17"/>
        <v>-2.5948339483394833</v>
      </c>
      <c r="E198" s="126">
        <f t="shared" si="18"/>
        <v>-0.16988305055892863</v>
      </c>
      <c r="F198" s="126">
        <f t="shared" si="19"/>
        <v>-2.4067715307465734</v>
      </c>
      <c r="G198" s="126"/>
      <c r="H198" s="127"/>
      <c r="I198" s="73"/>
      <c r="J198" s="128">
        <v>198</v>
      </c>
      <c r="K198" s="129">
        <v>-1.7789999999999999</v>
      </c>
      <c r="L198" s="129">
        <v>1136.3</v>
      </c>
      <c r="M198" s="126">
        <f t="shared" si="20"/>
        <v>-1.710576923076923</v>
      </c>
      <c r="N198" s="126">
        <f t="shared" si="16"/>
        <v>-0.15914909957627119</v>
      </c>
      <c r="O198" s="126">
        <f t="shared" si="21"/>
        <v>-1.5575489427151237</v>
      </c>
      <c r="P198" s="126"/>
      <c r="Q198" s="126"/>
      <c r="R198" s="127"/>
    </row>
    <row r="199" spans="1:18" x14ac:dyDescent="0.25">
      <c r="A199" s="128">
        <v>199</v>
      </c>
      <c r="B199" s="129">
        <v>-2.34</v>
      </c>
      <c r="C199" s="129">
        <v>1142.5</v>
      </c>
      <c r="D199" s="126">
        <f t="shared" si="17"/>
        <v>-2.5904059040590406</v>
      </c>
      <c r="E199" s="126">
        <f t="shared" si="18"/>
        <v>-0.17000599595225932</v>
      </c>
      <c r="F199" s="126">
        <f t="shared" si="19"/>
        <v>-2.4022073845546941</v>
      </c>
      <c r="G199" s="126"/>
      <c r="H199" s="127"/>
      <c r="I199" s="73"/>
      <c r="J199" s="128">
        <v>199</v>
      </c>
      <c r="K199" s="129">
        <v>-1.782</v>
      </c>
      <c r="L199" s="129">
        <v>1142.3</v>
      </c>
      <c r="M199" s="126">
        <f t="shared" si="20"/>
        <v>-1.7134615384615384</v>
      </c>
      <c r="N199" s="126">
        <f t="shared" si="16"/>
        <v>-0.15885778601694917</v>
      </c>
      <c r="O199" s="126">
        <f t="shared" si="21"/>
        <v>-1.5607136672913948</v>
      </c>
      <c r="P199" s="126"/>
      <c r="Q199" s="126"/>
      <c r="R199" s="127"/>
    </row>
    <row r="200" spans="1:18" x14ac:dyDescent="0.25">
      <c r="A200" s="128">
        <v>200</v>
      </c>
      <c r="B200" s="129">
        <v>-2.3370000000000002</v>
      </c>
      <c r="C200" s="129">
        <v>1148.5</v>
      </c>
      <c r="D200" s="126">
        <f t="shared" si="17"/>
        <v>-2.5870848708487091</v>
      </c>
      <c r="E200" s="126">
        <f t="shared" si="18"/>
        <v>-0.17012894134559001</v>
      </c>
      <c r="F200" s="126">
        <f t="shared" si="19"/>
        <v>-2.3987502494329265</v>
      </c>
      <c r="G200" s="126"/>
      <c r="H200" s="127"/>
      <c r="I200" s="73"/>
      <c r="J200" s="128">
        <v>200</v>
      </c>
      <c r="K200" s="129">
        <v>-1.786</v>
      </c>
      <c r="L200" s="129">
        <v>1148.3</v>
      </c>
      <c r="M200" s="126">
        <f t="shared" si="20"/>
        <v>-1.7173076923076924</v>
      </c>
      <c r="N200" s="126">
        <f t="shared" si="16"/>
        <v>-0.15856647245762712</v>
      </c>
      <c r="O200" s="126">
        <f t="shared" si="21"/>
        <v>-1.5648399303292047</v>
      </c>
      <c r="P200" s="126"/>
      <c r="Q200" s="126"/>
      <c r="R200" s="127"/>
    </row>
    <row r="201" spans="1:18" x14ac:dyDescent="0.25">
      <c r="A201" s="128">
        <v>201</v>
      </c>
      <c r="B201" s="129">
        <v>-2.3340000000000001</v>
      </c>
      <c r="C201" s="129">
        <v>1154.5</v>
      </c>
      <c r="D201" s="126">
        <f t="shared" si="17"/>
        <v>-2.5837638376383767</v>
      </c>
      <c r="E201" s="126">
        <f t="shared" si="18"/>
        <v>-0.17025188673892069</v>
      </c>
      <c r="F201" s="126">
        <f t="shared" si="19"/>
        <v>-2.395293114311158</v>
      </c>
      <c r="G201" s="126"/>
      <c r="H201" s="127"/>
      <c r="I201" s="73"/>
      <c r="J201" s="128">
        <v>201</v>
      </c>
      <c r="K201" s="129">
        <v>-1.79</v>
      </c>
      <c r="L201" s="129">
        <v>1154.3</v>
      </c>
      <c r="M201" s="126">
        <f t="shared" si="20"/>
        <v>-1.721153846153846</v>
      </c>
      <c r="N201" s="126">
        <f t="shared" si="16"/>
        <v>-0.1582751588983051</v>
      </c>
      <c r="O201" s="126">
        <f t="shared" si="21"/>
        <v>-1.5689661933670143</v>
      </c>
      <c r="P201" s="126"/>
      <c r="Q201" s="126"/>
      <c r="R201" s="127"/>
    </row>
    <row r="202" spans="1:18" x14ac:dyDescent="0.25">
      <c r="A202" s="128">
        <v>202</v>
      </c>
      <c r="B202" s="129">
        <v>-2.33</v>
      </c>
      <c r="C202" s="129">
        <v>1160.5</v>
      </c>
      <c r="D202" s="126">
        <f t="shared" si="17"/>
        <v>-2.5793357933579335</v>
      </c>
      <c r="E202" s="126">
        <f t="shared" si="18"/>
        <v>-0.17037483213225138</v>
      </c>
      <c r="F202" s="126">
        <f t="shared" si="19"/>
        <v>-2.3907289681192792</v>
      </c>
      <c r="G202" s="126"/>
      <c r="H202" s="127"/>
      <c r="I202" s="73"/>
      <c r="J202" s="128">
        <v>202</v>
      </c>
      <c r="K202" s="129">
        <v>-1.7929999999999999</v>
      </c>
      <c r="L202" s="129">
        <v>1160.3</v>
      </c>
      <c r="M202" s="126">
        <f t="shared" si="20"/>
        <v>-1.7240384615384614</v>
      </c>
      <c r="N202" s="126">
        <f t="shared" si="16"/>
        <v>-0.15798384533898305</v>
      </c>
      <c r="O202" s="126">
        <f t="shared" si="21"/>
        <v>-1.5721309179432854</v>
      </c>
      <c r="P202" s="126"/>
      <c r="Q202" s="126"/>
      <c r="R202" s="127"/>
    </row>
    <row r="203" spans="1:18" x14ac:dyDescent="0.25">
      <c r="A203" s="128">
        <v>203</v>
      </c>
      <c r="B203" s="129">
        <v>-2.3260000000000001</v>
      </c>
      <c r="C203" s="129">
        <v>1166.5</v>
      </c>
      <c r="D203" s="126">
        <f t="shared" si="17"/>
        <v>-2.5749077490774908</v>
      </c>
      <c r="E203" s="126">
        <f t="shared" si="18"/>
        <v>-0.17049777752558207</v>
      </c>
      <c r="F203" s="126">
        <f t="shared" si="19"/>
        <v>-2.3861648219273999</v>
      </c>
      <c r="G203" s="126"/>
      <c r="H203" s="127"/>
      <c r="I203" s="73"/>
      <c r="J203" s="128">
        <v>203</v>
      </c>
      <c r="K203" s="129">
        <v>-1.7969999999999999</v>
      </c>
      <c r="L203" s="129">
        <v>1166.3</v>
      </c>
      <c r="M203" s="126">
        <f t="shared" si="20"/>
        <v>-1.7278846153846152</v>
      </c>
      <c r="N203" s="126">
        <f t="shared" si="16"/>
        <v>-0.15769253177966103</v>
      </c>
      <c r="O203" s="126">
        <f t="shared" si="21"/>
        <v>-1.576257180981095</v>
      </c>
      <c r="P203" s="126"/>
      <c r="Q203" s="126"/>
      <c r="R203" s="127"/>
    </row>
    <row r="204" spans="1:18" x14ac:dyDescent="0.25">
      <c r="A204" s="128">
        <v>204</v>
      </c>
      <c r="B204" s="129">
        <v>-2.323</v>
      </c>
      <c r="C204" s="129">
        <v>1172.5</v>
      </c>
      <c r="D204" s="126">
        <f t="shared" si="17"/>
        <v>-2.5715867158671584</v>
      </c>
      <c r="E204" s="126">
        <f t="shared" si="18"/>
        <v>-0.17062072291891275</v>
      </c>
      <c r="F204" s="126">
        <f t="shared" si="19"/>
        <v>-2.3827076868056318</v>
      </c>
      <c r="G204" s="126"/>
      <c r="H204" s="127"/>
      <c r="I204" s="73"/>
      <c r="J204" s="128">
        <v>204</v>
      </c>
      <c r="K204" s="129">
        <v>-1.802</v>
      </c>
      <c r="L204" s="129">
        <v>1172.3</v>
      </c>
      <c r="M204" s="126">
        <f t="shared" si="20"/>
        <v>-1.7326923076923078</v>
      </c>
      <c r="N204" s="126">
        <f t="shared" si="16"/>
        <v>-0.15740121822033898</v>
      </c>
      <c r="O204" s="126">
        <f t="shared" si="21"/>
        <v>-1.5813449824804433</v>
      </c>
      <c r="P204" s="126"/>
      <c r="Q204" s="126"/>
      <c r="R204" s="127"/>
    </row>
    <row r="205" spans="1:18" x14ac:dyDescent="0.25">
      <c r="A205" s="128">
        <v>205</v>
      </c>
      <c r="B205" s="129">
        <v>-2.319</v>
      </c>
      <c r="C205" s="129">
        <v>1178.5</v>
      </c>
      <c r="D205" s="126">
        <f t="shared" si="17"/>
        <v>-2.5671586715867161</v>
      </c>
      <c r="E205" s="126">
        <f t="shared" si="18"/>
        <v>-0.17074366831224344</v>
      </c>
      <c r="F205" s="126">
        <f t="shared" si="19"/>
        <v>-2.3781435406137525</v>
      </c>
      <c r="G205" s="126"/>
      <c r="H205" s="127"/>
      <c r="I205" s="73"/>
      <c r="J205" s="128">
        <v>205</v>
      </c>
      <c r="K205" s="129">
        <v>-1.8069999999999999</v>
      </c>
      <c r="L205" s="129">
        <v>1178.3</v>
      </c>
      <c r="M205" s="126">
        <f t="shared" si="20"/>
        <v>-1.7374999999999998</v>
      </c>
      <c r="N205" s="126">
        <f t="shared" si="16"/>
        <v>-0.15710990466101696</v>
      </c>
      <c r="O205" s="126">
        <f t="shared" si="21"/>
        <v>-1.5864327839797914</v>
      </c>
      <c r="P205" s="126"/>
      <c r="Q205" s="126"/>
      <c r="R205" s="127"/>
    </row>
    <row r="206" spans="1:18" x14ac:dyDescent="0.25">
      <c r="A206" s="128">
        <v>206</v>
      </c>
      <c r="B206" s="129">
        <v>-2.3149999999999999</v>
      </c>
      <c r="C206" s="129">
        <v>1184.5</v>
      </c>
      <c r="D206" s="126">
        <f t="shared" si="17"/>
        <v>-2.5627306273062733</v>
      </c>
      <c r="E206" s="126">
        <f t="shared" si="18"/>
        <v>-0.17086661370557413</v>
      </c>
      <c r="F206" s="126">
        <f t="shared" si="19"/>
        <v>-2.3735793944218737</v>
      </c>
      <c r="G206" s="126"/>
      <c r="H206" s="127"/>
      <c r="I206" s="73"/>
      <c r="J206" s="128">
        <v>206</v>
      </c>
      <c r="K206" s="129">
        <v>-1.8129999999999999</v>
      </c>
      <c r="L206" s="129">
        <v>1184.3</v>
      </c>
      <c r="M206" s="126">
        <f t="shared" si="20"/>
        <v>-1.7432692307692308</v>
      </c>
      <c r="N206" s="126">
        <f t="shared" si="16"/>
        <v>-0.15681859110169494</v>
      </c>
      <c r="O206" s="126">
        <f t="shared" si="21"/>
        <v>-1.5924821239406779</v>
      </c>
      <c r="P206" s="126"/>
      <c r="Q206" s="126"/>
      <c r="R206" s="127"/>
    </row>
    <row r="207" spans="1:18" x14ac:dyDescent="0.25">
      <c r="A207" s="128">
        <v>207</v>
      </c>
      <c r="B207" s="129">
        <v>-2.3119999999999998</v>
      </c>
      <c r="C207" s="129">
        <v>1190.5</v>
      </c>
      <c r="D207" s="126">
        <f t="shared" si="17"/>
        <v>-2.5594095940959409</v>
      </c>
      <c r="E207" s="126">
        <f t="shared" si="18"/>
        <v>-0.17098955909890481</v>
      </c>
      <c r="F207" s="126">
        <f t="shared" si="19"/>
        <v>-2.3701222593001048</v>
      </c>
      <c r="G207" s="126"/>
      <c r="H207" s="127"/>
      <c r="I207" s="73"/>
      <c r="J207" s="128">
        <v>207</v>
      </c>
      <c r="K207" s="129">
        <v>-1.8180000000000001</v>
      </c>
      <c r="L207" s="129">
        <v>1190.3</v>
      </c>
      <c r="M207" s="126">
        <f t="shared" si="20"/>
        <v>-1.7480769230769233</v>
      </c>
      <c r="N207" s="126">
        <f t="shared" si="16"/>
        <v>-0.15652727754237289</v>
      </c>
      <c r="O207" s="126">
        <f t="shared" si="21"/>
        <v>-1.5975699254400262</v>
      </c>
      <c r="P207" s="126"/>
      <c r="Q207" s="126"/>
      <c r="R207" s="127"/>
    </row>
    <row r="208" spans="1:18" x14ac:dyDescent="0.25">
      <c r="A208" s="128">
        <v>208</v>
      </c>
      <c r="B208" s="129">
        <v>-2.3079999999999998</v>
      </c>
      <c r="C208" s="129">
        <v>1196.5</v>
      </c>
      <c r="D208" s="126">
        <f t="shared" si="17"/>
        <v>-2.5549815498154982</v>
      </c>
      <c r="E208" s="126">
        <f t="shared" si="18"/>
        <v>-0.1711125044922355</v>
      </c>
      <c r="F208" s="126">
        <f t="shared" si="19"/>
        <v>-2.3655581131082264</v>
      </c>
      <c r="G208" s="126"/>
      <c r="H208" s="127"/>
      <c r="I208" s="73"/>
      <c r="J208" s="128">
        <v>208</v>
      </c>
      <c r="K208" s="129">
        <v>-1.8240000000000001</v>
      </c>
      <c r="L208" s="129">
        <v>1196.3</v>
      </c>
      <c r="M208" s="126">
        <f t="shared" si="20"/>
        <v>-1.7538461538461538</v>
      </c>
      <c r="N208" s="126">
        <f t="shared" si="16"/>
        <v>-0.15623596398305084</v>
      </c>
      <c r="O208" s="126">
        <f t="shared" si="21"/>
        <v>-1.6036192654009125</v>
      </c>
      <c r="P208" s="126"/>
      <c r="Q208" s="126"/>
      <c r="R208" s="127"/>
    </row>
    <row r="209" spans="1:18" x14ac:dyDescent="0.25">
      <c r="A209" s="128">
        <v>209</v>
      </c>
      <c r="B209" s="129">
        <v>-2.3039999999999998</v>
      </c>
      <c r="C209" s="129">
        <v>1202.5</v>
      </c>
      <c r="D209" s="126">
        <f t="shared" si="17"/>
        <v>-2.550553505535055</v>
      </c>
      <c r="E209" s="126">
        <f t="shared" si="18"/>
        <v>-0.17123544988556619</v>
      </c>
      <c r="F209" s="126">
        <f t="shared" si="19"/>
        <v>-2.3609939669163467</v>
      </c>
      <c r="G209" s="126"/>
      <c r="H209" s="127"/>
      <c r="I209" s="73"/>
      <c r="J209" s="128">
        <v>209</v>
      </c>
      <c r="K209" s="129">
        <v>-1.831</v>
      </c>
      <c r="L209" s="129">
        <v>1202.3</v>
      </c>
      <c r="M209" s="126">
        <f t="shared" si="20"/>
        <v>-1.760576923076923</v>
      </c>
      <c r="N209" s="126">
        <f t="shared" si="16"/>
        <v>-0.15594465042372882</v>
      </c>
      <c r="O209" s="126">
        <f t="shared" si="21"/>
        <v>-1.6106301438233377</v>
      </c>
      <c r="P209" s="126"/>
      <c r="Q209" s="126"/>
      <c r="R209" s="127"/>
    </row>
    <row r="210" spans="1:18" x14ac:dyDescent="0.25">
      <c r="A210" s="128">
        <v>210</v>
      </c>
      <c r="B210" s="129">
        <v>-2.3010000000000002</v>
      </c>
      <c r="C210" s="129">
        <v>1208.4000000000001</v>
      </c>
      <c r="D210" s="126">
        <f t="shared" si="17"/>
        <v>-2.5047785977860166</v>
      </c>
      <c r="E210" s="126">
        <f t="shared" si="18"/>
        <v>-0.17135839527889687</v>
      </c>
      <c r="F210" s="126">
        <f t="shared" si="19"/>
        <v>-2.3182445512647054</v>
      </c>
      <c r="G210" s="126"/>
      <c r="H210" s="127"/>
      <c r="I210" s="73"/>
      <c r="J210" s="128">
        <v>210</v>
      </c>
      <c r="K210" s="129">
        <v>-1.837</v>
      </c>
      <c r="L210" s="129">
        <v>1208.3</v>
      </c>
      <c r="M210" s="126">
        <f t="shared" si="20"/>
        <v>-1.7663461538461538</v>
      </c>
      <c r="N210" s="126">
        <f t="shared" si="16"/>
        <v>-0.1556533368644068</v>
      </c>
      <c r="O210" s="126">
        <f t="shared" si="21"/>
        <v>-1.616679483784224</v>
      </c>
      <c r="P210" s="126"/>
      <c r="Q210" s="126"/>
      <c r="R210" s="127"/>
    </row>
    <row r="211" spans="1:18" x14ac:dyDescent="0.25">
      <c r="A211" s="128">
        <v>211</v>
      </c>
      <c r="B211" s="129">
        <v>-2.298</v>
      </c>
      <c r="C211" s="129">
        <v>1214.4000000000001</v>
      </c>
      <c r="D211" s="126">
        <f t="shared" si="17"/>
        <v>-2.5439114391143911</v>
      </c>
      <c r="E211" s="126">
        <f t="shared" si="18"/>
        <v>-0.17148134067222756</v>
      </c>
      <c r="F211" s="126">
        <f t="shared" si="19"/>
        <v>-2.354079696672811</v>
      </c>
      <c r="G211" s="126"/>
      <c r="H211" s="127"/>
      <c r="I211" s="73"/>
      <c r="J211" s="128">
        <v>211</v>
      </c>
      <c r="K211" s="129">
        <v>-1.8440000000000001</v>
      </c>
      <c r="L211" s="129">
        <v>1214.3</v>
      </c>
      <c r="M211" s="126">
        <f t="shared" si="20"/>
        <v>-1.773076923076923</v>
      </c>
      <c r="N211" s="126">
        <f t="shared" si="16"/>
        <v>-0.15536202330508475</v>
      </c>
      <c r="O211" s="126">
        <f t="shared" si="21"/>
        <v>-1.6236903622066494</v>
      </c>
      <c r="P211" s="126"/>
      <c r="Q211" s="126"/>
      <c r="R211" s="127"/>
    </row>
    <row r="212" spans="1:18" x14ac:dyDescent="0.25">
      <c r="A212" s="128">
        <v>212</v>
      </c>
      <c r="B212" s="129">
        <v>-2.294</v>
      </c>
      <c r="C212" s="129">
        <v>1220.4000000000001</v>
      </c>
      <c r="D212" s="126">
        <f t="shared" si="17"/>
        <v>-2.5394833948339484</v>
      </c>
      <c r="E212" s="126">
        <f t="shared" si="18"/>
        <v>-0.17160428606555825</v>
      </c>
      <c r="F212" s="126">
        <f t="shared" si="19"/>
        <v>-2.3495155504809322</v>
      </c>
      <c r="G212" s="126"/>
      <c r="H212" s="127"/>
      <c r="I212" s="73"/>
      <c r="J212" s="128">
        <v>212</v>
      </c>
      <c r="K212" s="129">
        <v>-1.8520000000000001</v>
      </c>
      <c r="L212" s="129">
        <v>1220.3</v>
      </c>
      <c r="M212" s="126">
        <f t="shared" si="20"/>
        <v>-1.7807692307692307</v>
      </c>
      <c r="N212" s="126">
        <f t="shared" si="16"/>
        <v>-0.1550707097457627</v>
      </c>
      <c r="O212" s="126">
        <f t="shared" si="21"/>
        <v>-1.6316627790906129</v>
      </c>
      <c r="P212" s="126"/>
      <c r="Q212" s="126"/>
      <c r="R212" s="127"/>
    </row>
    <row r="213" spans="1:18" x14ac:dyDescent="0.25">
      <c r="A213" s="128">
        <v>213</v>
      </c>
      <c r="B213" s="129">
        <v>-2.29</v>
      </c>
      <c r="C213" s="129">
        <v>1226.4000000000001</v>
      </c>
      <c r="D213" s="126">
        <f t="shared" si="17"/>
        <v>-2.5350553505535056</v>
      </c>
      <c r="E213" s="126">
        <f t="shared" si="18"/>
        <v>-0.17172723145888891</v>
      </c>
      <c r="F213" s="126">
        <f t="shared" si="19"/>
        <v>-2.3449514042890529</v>
      </c>
      <c r="G213" s="126"/>
      <c r="H213" s="127"/>
      <c r="I213" s="73"/>
      <c r="J213" s="128">
        <v>213</v>
      </c>
      <c r="K213" s="129">
        <v>-1.8580000000000001</v>
      </c>
      <c r="L213" s="129">
        <v>1226.3</v>
      </c>
      <c r="M213" s="126">
        <f t="shared" si="20"/>
        <v>-1.7865384615384614</v>
      </c>
      <c r="N213" s="126">
        <f t="shared" ref="N213:N276" si="23">$L$17*J213+$L$16</f>
        <v>-0.15477939618644068</v>
      </c>
      <c r="O213" s="126">
        <f t="shared" si="21"/>
        <v>-1.6377121190514994</v>
      </c>
      <c r="P213" s="126"/>
      <c r="Q213" s="126"/>
      <c r="R213" s="127"/>
    </row>
    <row r="214" spans="1:18" x14ac:dyDescent="0.25">
      <c r="A214" s="128">
        <v>214</v>
      </c>
      <c r="B214" s="129">
        <v>-2.2869999999999999</v>
      </c>
      <c r="C214" s="129">
        <v>1232.4000000000001</v>
      </c>
      <c r="D214" s="126">
        <f t="shared" ref="D214:D277" si="24">(C214-C213)*B214/$C$8</f>
        <v>-2.5317343173431732</v>
      </c>
      <c r="E214" s="126">
        <f t="shared" ref="E214:E277" si="25">$C$17*A214+$C$16</f>
        <v>-0.17185017685221959</v>
      </c>
      <c r="F214" s="126">
        <f t="shared" ref="F214:F277" si="26">(C214-C213)*(B214-E214)/$C$8</f>
        <v>-2.3414942691672849</v>
      </c>
      <c r="G214" s="126"/>
      <c r="H214" s="127"/>
      <c r="I214" s="73"/>
      <c r="J214" s="128">
        <v>214</v>
      </c>
      <c r="K214" s="129">
        <v>-1.865</v>
      </c>
      <c r="L214" s="129">
        <v>1232.3</v>
      </c>
      <c r="M214" s="126">
        <f t="shared" ref="M214:M277" si="27">(L214-L213)*K214/$L$8</f>
        <v>-1.7932692307692306</v>
      </c>
      <c r="N214" s="126">
        <f t="shared" si="23"/>
        <v>-0.15448808262711866</v>
      </c>
      <c r="O214" s="126">
        <f t="shared" ref="O214:O277" si="28">(L214-L213)*(K214-N214)/$L$8</f>
        <v>-1.6447229974739244</v>
      </c>
      <c r="P214" s="126"/>
      <c r="Q214" s="126"/>
      <c r="R214" s="127"/>
    </row>
    <row r="215" spans="1:18" x14ac:dyDescent="0.25">
      <c r="A215" s="128">
        <v>215</v>
      </c>
      <c r="B215" s="129">
        <v>-2.2829999999999999</v>
      </c>
      <c r="C215" s="129">
        <v>1238.4000000000001</v>
      </c>
      <c r="D215" s="126">
        <f t="shared" si="24"/>
        <v>-2.5273062730627309</v>
      </c>
      <c r="E215" s="126">
        <f t="shared" si="25"/>
        <v>-0.17197312224555028</v>
      </c>
      <c r="F215" s="126">
        <f t="shared" si="26"/>
        <v>-2.3369301229754051</v>
      </c>
      <c r="G215" s="126"/>
      <c r="H215" s="127"/>
      <c r="I215" s="73"/>
      <c r="J215" s="128">
        <v>215</v>
      </c>
      <c r="K215" s="129">
        <v>-1.869</v>
      </c>
      <c r="L215" s="129">
        <v>1238.3</v>
      </c>
      <c r="M215" s="126">
        <f t="shared" si="27"/>
        <v>-1.7971153846153847</v>
      </c>
      <c r="N215" s="126">
        <f t="shared" si="23"/>
        <v>-0.15419676906779661</v>
      </c>
      <c r="O215" s="126">
        <f t="shared" si="28"/>
        <v>-1.6488492605117342</v>
      </c>
      <c r="P215" s="126"/>
      <c r="Q215" s="126"/>
      <c r="R215" s="127"/>
    </row>
    <row r="216" spans="1:18" x14ac:dyDescent="0.25">
      <c r="A216" s="128">
        <v>216</v>
      </c>
      <c r="B216" s="129">
        <v>-2.2799999999999998</v>
      </c>
      <c r="C216" s="129">
        <v>1244.4000000000001</v>
      </c>
      <c r="D216" s="126">
        <f t="shared" si="24"/>
        <v>-2.5239852398523985</v>
      </c>
      <c r="E216" s="126">
        <f t="shared" si="25"/>
        <v>-0.17209606763888097</v>
      </c>
      <c r="F216" s="126">
        <f t="shared" si="26"/>
        <v>-2.3334729878536371</v>
      </c>
      <c r="G216" s="126"/>
      <c r="H216" s="127"/>
      <c r="I216" s="73"/>
      <c r="J216" s="128">
        <v>216</v>
      </c>
      <c r="K216" s="129">
        <v>-1.873</v>
      </c>
      <c r="L216" s="129">
        <v>1244.3</v>
      </c>
      <c r="M216" s="126">
        <f t="shared" si="27"/>
        <v>-1.8009615384615383</v>
      </c>
      <c r="N216" s="126">
        <f t="shared" si="23"/>
        <v>-0.15390545550847456</v>
      </c>
      <c r="O216" s="126">
        <f t="shared" si="28"/>
        <v>-1.6529755235495434</v>
      </c>
      <c r="P216" s="126"/>
      <c r="Q216" s="126"/>
      <c r="R216" s="127"/>
    </row>
    <row r="217" spans="1:18" x14ac:dyDescent="0.25">
      <c r="A217" s="128">
        <v>217</v>
      </c>
      <c r="B217" s="129">
        <v>-2.2770000000000001</v>
      </c>
      <c r="C217" s="129">
        <v>1250.4000000000001</v>
      </c>
      <c r="D217" s="126">
        <f t="shared" si="24"/>
        <v>-2.5206642066420666</v>
      </c>
      <c r="E217" s="126">
        <f t="shared" si="25"/>
        <v>-0.17221901303221165</v>
      </c>
      <c r="F217" s="126">
        <f t="shared" si="26"/>
        <v>-2.3300158527318691</v>
      </c>
      <c r="G217" s="126"/>
      <c r="H217" s="127"/>
      <c r="I217" s="73"/>
      <c r="J217" s="128">
        <v>217</v>
      </c>
      <c r="K217" s="129">
        <v>-1.873</v>
      </c>
      <c r="L217" s="129">
        <v>1250.3</v>
      </c>
      <c r="M217" s="126">
        <f t="shared" si="27"/>
        <v>-1.8009615384615383</v>
      </c>
      <c r="N217" s="126">
        <f t="shared" si="23"/>
        <v>-0.15361414194915254</v>
      </c>
      <c r="O217" s="126">
        <f t="shared" si="28"/>
        <v>-1.6532556327411994</v>
      </c>
      <c r="P217" s="126"/>
      <c r="Q217" s="126"/>
      <c r="R217" s="127"/>
    </row>
    <row r="218" spans="1:18" x14ac:dyDescent="0.25">
      <c r="A218" s="128">
        <v>218</v>
      </c>
      <c r="B218" s="129">
        <v>-2.2730000000000001</v>
      </c>
      <c r="C218" s="129">
        <v>1256.4000000000001</v>
      </c>
      <c r="D218" s="126">
        <f t="shared" si="24"/>
        <v>-2.5162361623616238</v>
      </c>
      <c r="E218" s="126">
        <f t="shared" si="25"/>
        <v>-0.17234195842554234</v>
      </c>
      <c r="F218" s="126">
        <f t="shared" si="26"/>
        <v>-2.3254517065399902</v>
      </c>
      <c r="G218" s="126"/>
      <c r="H218" s="127"/>
      <c r="I218" s="73"/>
      <c r="J218" s="128">
        <v>218</v>
      </c>
      <c r="K218" s="129">
        <v>-1.869</v>
      </c>
      <c r="L218" s="129">
        <v>1256.3</v>
      </c>
      <c r="M218" s="126">
        <f t="shared" si="27"/>
        <v>-1.7971153846153847</v>
      </c>
      <c r="N218" s="126">
        <f t="shared" si="23"/>
        <v>-0.15332282838983052</v>
      </c>
      <c r="O218" s="126">
        <f t="shared" si="28"/>
        <v>-1.6496895880867015</v>
      </c>
      <c r="P218" s="126"/>
      <c r="Q218" s="126"/>
      <c r="R218" s="127"/>
    </row>
    <row r="219" spans="1:18" x14ac:dyDescent="0.25">
      <c r="A219" s="128">
        <v>219</v>
      </c>
      <c r="B219" s="129">
        <v>-2.2669999999999999</v>
      </c>
      <c r="C219" s="129">
        <v>1262.4000000000001</v>
      </c>
      <c r="D219" s="126">
        <f t="shared" si="24"/>
        <v>-2.5095940959409595</v>
      </c>
      <c r="E219" s="126">
        <f t="shared" si="25"/>
        <v>-0.17246490381887303</v>
      </c>
      <c r="F219" s="126">
        <f t="shared" si="26"/>
        <v>-2.3186735382078894</v>
      </c>
      <c r="G219" s="126"/>
      <c r="H219" s="127"/>
      <c r="I219" s="73"/>
      <c r="J219" s="128">
        <v>219</v>
      </c>
      <c r="K219" s="129">
        <v>-1.861</v>
      </c>
      <c r="L219" s="129">
        <v>1262.3</v>
      </c>
      <c r="M219" s="126">
        <f t="shared" si="27"/>
        <v>-1.789423076923077</v>
      </c>
      <c r="N219" s="126">
        <f t="shared" si="23"/>
        <v>-0.15303151483050847</v>
      </c>
      <c r="O219" s="126">
        <f t="shared" si="28"/>
        <v>-1.6422773895860494</v>
      </c>
      <c r="P219" s="126"/>
      <c r="Q219" s="126"/>
      <c r="R219" s="127"/>
    </row>
    <row r="220" spans="1:18" x14ac:dyDescent="0.25">
      <c r="A220" s="128">
        <v>220</v>
      </c>
      <c r="B220" s="129">
        <v>-2.258</v>
      </c>
      <c r="C220" s="129">
        <v>1268.4000000000001</v>
      </c>
      <c r="D220" s="126">
        <f t="shared" si="24"/>
        <v>-2.4996309963099632</v>
      </c>
      <c r="E220" s="126">
        <f t="shared" si="25"/>
        <v>-0.17258784921220371</v>
      </c>
      <c r="F220" s="126">
        <f t="shared" si="26"/>
        <v>-2.308574336665457</v>
      </c>
      <c r="G220" s="126"/>
      <c r="H220" s="127"/>
      <c r="I220" s="73"/>
      <c r="J220" s="128">
        <v>220</v>
      </c>
      <c r="K220" s="129">
        <v>-1.8480000000000001</v>
      </c>
      <c r="L220" s="129">
        <v>1268.3</v>
      </c>
      <c r="M220" s="126">
        <f t="shared" si="27"/>
        <v>-1.776923076923077</v>
      </c>
      <c r="N220" s="126">
        <f t="shared" si="23"/>
        <v>-0.15274020127118643</v>
      </c>
      <c r="O220" s="126">
        <f t="shared" si="28"/>
        <v>-1.6300574987777052</v>
      </c>
      <c r="P220" s="126"/>
      <c r="Q220" s="126"/>
      <c r="R220" s="127"/>
    </row>
    <row r="221" spans="1:18" x14ac:dyDescent="0.25">
      <c r="A221" s="128">
        <v>221</v>
      </c>
      <c r="B221" s="129">
        <v>-2.2469999999999999</v>
      </c>
      <c r="C221" s="129">
        <v>1274.4000000000001</v>
      </c>
      <c r="D221" s="126">
        <f t="shared" si="24"/>
        <v>-2.4874538745387453</v>
      </c>
      <c r="E221" s="126">
        <f t="shared" si="25"/>
        <v>-0.1727107946055344</v>
      </c>
      <c r="F221" s="126">
        <f t="shared" si="26"/>
        <v>-2.296261112982803</v>
      </c>
      <c r="G221" s="126"/>
      <c r="H221" s="127"/>
      <c r="I221" s="73"/>
      <c r="J221" s="128">
        <v>221</v>
      </c>
      <c r="K221" s="129">
        <v>-1.83</v>
      </c>
      <c r="L221" s="129">
        <v>1274.3</v>
      </c>
      <c r="M221" s="126">
        <f t="shared" si="27"/>
        <v>-1.7596153846153846</v>
      </c>
      <c r="N221" s="126">
        <f t="shared" si="23"/>
        <v>-0.15244888771186441</v>
      </c>
      <c r="O221" s="126">
        <f t="shared" si="28"/>
        <v>-1.613029915661669</v>
      </c>
      <c r="P221" s="126"/>
      <c r="Q221" s="126"/>
      <c r="R221" s="127"/>
    </row>
    <row r="222" spans="1:18" x14ac:dyDescent="0.25">
      <c r="A222" s="128">
        <v>222</v>
      </c>
      <c r="B222" s="129">
        <v>-2.2349999999999999</v>
      </c>
      <c r="C222" s="129">
        <v>1280.4000000000001</v>
      </c>
      <c r="D222" s="126">
        <f t="shared" si="24"/>
        <v>-2.4741697416974171</v>
      </c>
      <c r="E222" s="126">
        <f t="shared" si="25"/>
        <v>-0.17283373999886509</v>
      </c>
      <c r="F222" s="126">
        <f t="shared" si="26"/>
        <v>-2.2828408782300387</v>
      </c>
      <c r="G222" s="126"/>
      <c r="H222" s="127"/>
      <c r="I222" s="73"/>
      <c r="J222" s="128">
        <v>222</v>
      </c>
      <c r="K222" s="129">
        <v>-1.8129999999999999</v>
      </c>
      <c r="L222" s="129">
        <v>1280.3</v>
      </c>
      <c r="M222" s="126">
        <f t="shared" si="27"/>
        <v>-1.7432692307692308</v>
      </c>
      <c r="N222" s="126">
        <f t="shared" si="23"/>
        <v>-0.15215757415254239</v>
      </c>
      <c r="O222" s="126">
        <f t="shared" si="28"/>
        <v>-1.5969638710071705</v>
      </c>
      <c r="P222" s="126"/>
      <c r="Q222" s="126"/>
      <c r="R222" s="127"/>
    </row>
    <row r="223" spans="1:18" x14ac:dyDescent="0.25">
      <c r="A223" s="128">
        <v>223</v>
      </c>
      <c r="B223" s="129">
        <v>-2.2229999999999999</v>
      </c>
      <c r="C223" s="129">
        <v>1286.4000000000001</v>
      </c>
      <c r="D223" s="126">
        <f t="shared" si="24"/>
        <v>-2.4608856088560884</v>
      </c>
      <c r="E223" s="126">
        <f t="shared" si="25"/>
        <v>-0.17295668539219577</v>
      </c>
      <c r="F223" s="126">
        <f t="shared" si="26"/>
        <v>-2.2694206434772743</v>
      </c>
      <c r="G223" s="126"/>
      <c r="H223" s="127"/>
      <c r="I223" s="73"/>
      <c r="J223" s="128">
        <v>223</v>
      </c>
      <c r="K223" s="129">
        <v>-1.796</v>
      </c>
      <c r="L223" s="129">
        <v>1286.3</v>
      </c>
      <c r="M223" s="126">
        <f t="shared" si="27"/>
        <v>-1.7269230769230768</v>
      </c>
      <c r="N223" s="126">
        <f t="shared" si="23"/>
        <v>-0.15186626059322034</v>
      </c>
      <c r="O223" s="126">
        <f t="shared" si="28"/>
        <v>-1.5808978263526727</v>
      </c>
      <c r="P223" s="126"/>
      <c r="Q223" s="126"/>
      <c r="R223" s="127"/>
    </row>
    <row r="224" spans="1:18" x14ac:dyDescent="0.25">
      <c r="A224" s="128">
        <v>224</v>
      </c>
      <c r="B224" s="129">
        <v>-2.21</v>
      </c>
      <c r="C224" s="129">
        <v>1292.3</v>
      </c>
      <c r="D224" s="126">
        <f t="shared" si="24"/>
        <v>-2.4057195571955163</v>
      </c>
      <c r="E224" s="126">
        <f t="shared" si="25"/>
        <v>-0.17307963078552646</v>
      </c>
      <c r="F224" s="126">
        <f t="shared" si="26"/>
        <v>-2.2173118410267745</v>
      </c>
      <c r="G224" s="126"/>
      <c r="H224" s="127"/>
      <c r="I224" s="73"/>
      <c r="J224" s="128">
        <v>224</v>
      </c>
      <c r="K224" s="129">
        <v>-1.78</v>
      </c>
      <c r="L224" s="129">
        <v>1292.3</v>
      </c>
      <c r="M224" s="126">
        <f t="shared" si="27"/>
        <v>-1.7115384615384615</v>
      </c>
      <c r="N224" s="126">
        <f t="shared" si="23"/>
        <v>-0.15157494703389832</v>
      </c>
      <c r="O224" s="126">
        <f t="shared" si="28"/>
        <v>-1.5657933201597132</v>
      </c>
      <c r="P224" s="126"/>
      <c r="Q224" s="126"/>
      <c r="R224" s="127"/>
    </row>
    <row r="225" spans="1:18" x14ac:dyDescent="0.25">
      <c r="A225" s="128">
        <v>225</v>
      </c>
      <c r="B225" s="129">
        <v>-2.198</v>
      </c>
      <c r="C225" s="129">
        <v>1298.3</v>
      </c>
      <c r="D225" s="126">
        <f t="shared" si="24"/>
        <v>-2.4332103321033207</v>
      </c>
      <c r="E225" s="126">
        <f t="shared" si="25"/>
        <v>-0.17320257617885715</v>
      </c>
      <c r="F225" s="126">
        <f t="shared" si="26"/>
        <v>-2.2414731629016345</v>
      </c>
      <c r="G225" s="126"/>
      <c r="H225" s="127"/>
      <c r="I225" s="73"/>
      <c r="J225" s="128">
        <v>225</v>
      </c>
      <c r="K225" s="129">
        <v>-1.7649999999999999</v>
      </c>
      <c r="L225" s="129">
        <v>1298.3</v>
      </c>
      <c r="M225" s="126">
        <f t="shared" si="27"/>
        <v>-1.6971153846153846</v>
      </c>
      <c r="N225" s="126">
        <f t="shared" si="23"/>
        <v>-0.1512836334745763</v>
      </c>
      <c r="O225" s="126">
        <f t="shared" si="28"/>
        <v>-1.5516503524282919</v>
      </c>
      <c r="P225" s="126"/>
      <c r="Q225" s="126"/>
      <c r="R225" s="127"/>
    </row>
    <row r="226" spans="1:18" x14ac:dyDescent="0.25">
      <c r="A226" s="128">
        <v>226</v>
      </c>
      <c r="B226" s="129">
        <v>-2.1869999999999998</v>
      </c>
      <c r="C226" s="129">
        <v>1304.3</v>
      </c>
      <c r="D226" s="126">
        <f t="shared" si="24"/>
        <v>-2.4210332103321033</v>
      </c>
      <c r="E226" s="126">
        <f t="shared" si="25"/>
        <v>-0.17332552157218784</v>
      </c>
      <c r="F226" s="126">
        <f t="shared" si="26"/>
        <v>-2.22915993921898</v>
      </c>
      <c r="G226" s="126"/>
      <c r="H226" s="127"/>
      <c r="I226" s="73"/>
      <c r="J226" s="128">
        <v>226</v>
      </c>
      <c r="K226" s="129">
        <v>-1.7529999999999999</v>
      </c>
      <c r="L226" s="129">
        <v>1304.3</v>
      </c>
      <c r="M226" s="126">
        <f t="shared" si="27"/>
        <v>-1.6855769230769229</v>
      </c>
      <c r="N226" s="126">
        <f t="shared" si="23"/>
        <v>-0.15099231991525425</v>
      </c>
      <c r="O226" s="126">
        <f t="shared" si="28"/>
        <v>-1.5403920000814861</v>
      </c>
      <c r="P226" s="126"/>
      <c r="Q226" s="126"/>
      <c r="R226" s="127"/>
    </row>
    <row r="227" spans="1:18" x14ac:dyDescent="0.25">
      <c r="A227" s="128">
        <v>227</v>
      </c>
      <c r="B227" s="129">
        <v>-2.177</v>
      </c>
      <c r="C227" s="129">
        <v>1310.3</v>
      </c>
      <c r="D227" s="126">
        <f t="shared" si="24"/>
        <v>-2.4099630996309966</v>
      </c>
      <c r="E227" s="126">
        <f t="shared" si="25"/>
        <v>-0.17344846696551852</v>
      </c>
      <c r="F227" s="126">
        <f t="shared" si="26"/>
        <v>-2.2179537266064369</v>
      </c>
      <c r="G227" s="126"/>
      <c r="H227" s="127"/>
      <c r="I227" s="73"/>
      <c r="J227" s="128">
        <v>227</v>
      </c>
      <c r="K227" s="129">
        <v>-1.7430000000000001</v>
      </c>
      <c r="L227" s="129">
        <v>1310.3</v>
      </c>
      <c r="M227" s="126">
        <f t="shared" si="27"/>
        <v>-1.6759615384615385</v>
      </c>
      <c r="N227" s="126">
        <f t="shared" si="23"/>
        <v>-0.1507010063559322</v>
      </c>
      <c r="O227" s="126">
        <f t="shared" si="28"/>
        <v>-1.5310567246577576</v>
      </c>
      <c r="P227" s="126"/>
      <c r="Q227" s="126"/>
      <c r="R227" s="127"/>
    </row>
    <row r="228" spans="1:18" x14ac:dyDescent="0.25">
      <c r="A228" s="128">
        <v>228</v>
      </c>
      <c r="B228" s="129">
        <v>-2.1669999999999998</v>
      </c>
      <c r="C228" s="129">
        <v>1316.3</v>
      </c>
      <c r="D228" s="126">
        <f t="shared" si="24"/>
        <v>-2.3988929889298891</v>
      </c>
      <c r="E228" s="126">
        <f t="shared" si="25"/>
        <v>-0.17357141235884921</v>
      </c>
      <c r="F228" s="126">
        <f t="shared" si="26"/>
        <v>-2.2067475139938937</v>
      </c>
      <c r="G228" s="126"/>
      <c r="H228" s="127"/>
      <c r="I228" s="73"/>
      <c r="J228" s="128">
        <v>228</v>
      </c>
      <c r="K228" s="129">
        <v>-1.7350000000000001</v>
      </c>
      <c r="L228" s="129">
        <v>1316.2</v>
      </c>
      <c r="M228" s="126">
        <f t="shared" si="27"/>
        <v>-1.6404647435897688</v>
      </c>
      <c r="N228" s="126">
        <f t="shared" si="23"/>
        <v>-0.15040969279661018</v>
      </c>
      <c r="O228" s="126">
        <f t="shared" si="28"/>
        <v>-1.4982504507211769</v>
      </c>
      <c r="P228" s="126"/>
      <c r="Q228" s="126"/>
      <c r="R228" s="127"/>
    </row>
    <row r="229" spans="1:18" x14ac:dyDescent="0.25">
      <c r="A229" s="128">
        <v>229</v>
      </c>
      <c r="B229" s="129">
        <v>-2.1560000000000001</v>
      </c>
      <c r="C229" s="129">
        <v>1322.3</v>
      </c>
      <c r="D229" s="126">
        <f t="shared" si="24"/>
        <v>-2.3867158671586717</v>
      </c>
      <c r="E229" s="126">
        <f t="shared" si="25"/>
        <v>-0.1736943577521799</v>
      </c>
      <c r="F229" s="126">
        <f t="shared" si="26"/>
        <v>-2.1944342903112402</v>
      </c>
      <c r="G229" s="126"/>
      <c r="H229" s="127"/>
      <c r="I229" s="73"/>
      <c r="J229" s="128">
        <v>229</v>
      </c>
      <c r="K229" s="129">
        <v>-1.728</v>
      </c>
      <c r="L229" s="129">
        <v>1322.2</v>
      </c>
      <c r="M229" s="126">
        <f t="shared" si="27"/>
        <v>-1.6615384615384616</v>
      </c>
      <c r="N229" s="126">
        <f t="shared" si="23"/>
        <v>-0.15011837923728816</v>
      </c>
      <c r="O229" s="126">
        <f t="shared" si="28"/>
        <v>-1.517193866117992</v>
      </c>
      <c r="P229" s="126"/>
      <c r="Q229" s="126"/>
      <c r="R229" s="127"/>
    </row>
    <row r="230" spans="1:18" x14ac:dyDescent="0.25">
      <c r="A230" s="128">
        <v>230</v>
      </c>
      <c r="B230" s="129">
        <v>-2.1480000000000001</v>
      </c>
      <c r="C230" s="129">
        <v>1328.3</v>
      </c>
      <c r="D230" s="126">
        <f t="shared" si="24"/>
        <v>-2.3778597785977862</v>
      </c>
      <c r="E230" s="126">
        <f t="shared" si="25"/>
        <v>-0.17381730314551058</v>
      </c>
      <c r="F230" s="126">
        <f t="shared" si="26"/>
        <v>-2.1854420998389181</v>
      </c>
      <c r="G230" s="126"/>
      <c r="H230" s="127"/>
      <c r="I230" s="73"/>
      <c r="J230" s="128">
        <v>230</v>
      </c>
      <c r="K230" s="129">
        <v>-1.7210000000000001</v>
      </c>
      <c r="L230" s="129">
        <v>1328.2</v>
      </c>
      <c r="M230" s="126">
        <f t="shared" si="27"/>
        <v>-1.6548076923076924</v>
      </c>
      <c r="N230" s="126">
        <f t="shared" si="23"/>
        <v>-0.14982706567796611</v>
      </c>
      <c r="O230" s="126">
        <f t="shared" si="28"/>
        <v>-1.5107432060788788</v>
      </c>
      <c r="P230" s="126"/>
      <c r="Q230" s="126"/>
      <c r="R230" s="127"/>
    </row>
    <row r="231" spans="1:18" x14ac:dyDescent="0.25">
      <c r="A231" s="128">
        <v>231</v>
      </c>
      <c r="B231" s="129">
        <v>-2.14</v>
      </c>
      <c r="C231" s="129">
        <v>1334.3</v>
      </c>
      <c r="D231" s="126">
        <f t="shared" si="24"/>
        <v>-2.3690036900369003</v>
      </c>
      <c r="E231" s="126">
        <f t="shared" si="25"/>
        <v>-0.17394024853884127</v>
      </c>
      <c r="F231" s="126">
        <f t="shared" si="26"/>
        <v>-2.1764499093665965</v>
      </c>
      <c r="G231" s="126"/>
      <c r="H231" s="127"/>
      <c r="I231" s="73"/>
      <c r="J231" s="128">
        <v>231</v>
      </c>
      <c r="K231" s="129">
        <v>-1.716</v>
      </c>
      <c r="L231" s="129">
        <v>1334.2</v>
      </c>
      <c r="M231" s="126">
        <f t="shared" si="27"/>
        <v>-1.65</v>
      </c>
      <c r="N231" s="126">
        <f t="shared" si="23"/>
        <v>-0.14953575211864406</v>
      </c>
      <c r="O231" s="126">
        <f t="shared" si="28"/>
        <v>-1.5062156229628421</v>
      </c>
      <c r="P231" s="126"/>
      <c r="Q231" s="126"/>
      <c r="R231" s="127"/>
    </row>
    <row r="232" spans="1:18" x14ac:dyDescent="0.25">
      <c r="A232" s="128">
        <v>232</v>
      </c>
      <c r="B232" s="129">
        <v>-2.133</v>
      </c>
      <c r="C232" s="129">
        <v>1340.3</v>
      </c>
      <c r="D232" s="126">
        <f t="shared" si="24"/>
        <v>-2.3612546125461256</v>
      </c>
      <c r="E232" s="126">
        <f t="shared" si="25"/>
        <v>-0.17406319393217196</v>
      </c>
      <c r="F232" s="126">
        <f t="shared" si="26"/>
        <v>-2.1685647299643853</v>
      </c>
      <c r="G232" s="126"/>
      <c r="H232" s="127"/>
      <c r="I232" s="73"/>
      <c r="J232" s="128">
        <v>232</v>
      </c>
      <c r="K232" s="129">
        <v>-1.7130000000000001</v>
      </c>
      <c r="L232" s="129">
        <v>1340.2</v>
      </c>
      <c r="M232" s="126">
        <f t="shared" si="27"/>
        <v>-1.6471153846153845</v>
      </c>
      <c r="N232" s="126">
        <f t="shared" si="23"/>
        <v>-0.14924443855932204</v>
      </c>
      <c r="O232" s="126">
        <f t="shared" si="28"/>
        <v>-1.5036111167698827</v>
      </c>
      <c r="P232" s="126"/>
      <c r="Q232" s="126"/>
      <c r="R232" s="127"/>
    </row>
    <row r="233" spans="1:18" x14ac:dyDescent="0.25">
      <c r="A233" s="128">
        <v>233</v>
      </c>
      <c r="B233" s="129">
        <v>-2.125</v>
      </c>
      <c r="C233" s="129">
        <v>1346.3</v>
      </c>
      <c r="D233" s="126">
        <f t="shared" si="24"/>
        <v>-2.3523985239852401</v>
      </c>
      <c r="E233" s="126">
        <f t="shared" si="25"/>
        <v>-0.17418613932550264</v>
      </c>
      <c r="F233" s="126">
        <f t="shared" si="26"/>
        <v>-2.1595725394920637</v>
      </c>
      <c r="G233" s="126"/>
      <c r="H233" s="127"/>
      <c r="I233" s="73"/>
      <c r="J233" s="128">
        <v>233</v>
      </c>
      <c r="K233" s="129">
        <v>-1.7110000000000001</v>
      </c>
      <c r="L233" s="129">
        <v>1346.2</v>
      </c>
      <c r="M233" s="126">
        <f t="shared" si="27"/>
        <v>-1.6451923076923076</v>
      </c>
      <c r="N233" s="126">
        <f t="shared" si="23"/>
        <v>-0.14895312500000002</v>
      </c>
      <c r="O233" s="126">
        <f t="shared" si="28"/>
        <v>-1.5019681490384615</v>
      </c>
      <c r="P233" s="126"/>
      <c r="Q233" s="126"/>
      <c r="R233" s="127"/>
    </row>
    <row r="234" spans="1:18" x14ac:dyDescent="0.25">
      <c r="A234" s="128">
        <v>234</v>
      </c>
      <c r="B234" s="129">
        <v>-2.1179999999999999</v>
      </c>
      <c r="C234" s="129">
        <v>1352.3</v>
      </c>
      <c r="D234" s="126">
        <f t="shared" si="24"/>
        <v>-2.3446494464944645</v>
      </c>
      <c r="E234" s="126">
        <f t="shared" si="25"/>
        <v>-0.1743090847188333</v>
      </c>
      <c r="F234" s="126">
        <f t="shared" si="26"/>
        <v>-2.1516873600898525</v>
      </c>
      <c r="G234" s="126"/>
      <c r="H234" s="127"/>
      <c r="I234" s="73"/>
      <c r="J234" s="128">
        <v>234</v>
      </c>
      <c r="K234" s="129">
        <v>-1.71</v>
      </c>
      <c r="L234" s="129">
        <v>1352.3</v>
      </c>
      <c r="M234" s="126">
        <f t="shared" si="27"/>
        <v>-1.6716346153845905</v>
      </c>
      <c r="N234" s="126">
        <f t="shared" si="23"/>
        <v>-0.14866181144067797</v>
      </c>
      <c r="O234" s="126">
        <f t="shared" si="28"/>
        <v>-1.5263081650980326</v>
      </c>
      <c r="P234" s="126"/>
      <c r="Q234" s="126"/>
      <c r="R234" s="127"/>
    </row>
    <row r="235" spans="1:18" x14ac:dyDescent="0.25">
      <c r="A235" s="128">
        <v>235</v>
      </c>
      <c r="B235" s="129">
        <v>-2.109</v>
      </c>
      <c r="C235" s="129">
        <v>1358.3</v>
      </c>
      <c r="D235" s="126">
        <f t="shared" si="24"/>
        <v>-2.3346863468634687</v>
      </c>
      <c r="E235" s="126">
        <f t="shared" si="25"/>
        <v>-0.17443203011216399</v>
      </c>
      <c r="F235" s="126">
        <f t="shared" si="26"/>
        <v>-2.1415881585474197</v>
      </c>
      <c r="G235" s="126"/>
      <c r="H235" s="127"/>
      <c r="I235" s="73"/>
      <c r="J235" s="128">
        <v>235</v>
      </c>
      <c r="K235" s="129">
        <v>-1.71</v>
      </c>
      <c r="L235" s="129">
        <v>1358.3</v>
      </c>
      <c r="M235" s="126">
        <f t="shared" si="27"/>
        <v>-1.6442307692307692</v>
      </c>
      <c r="N235" s="126">
        <f t="shared" si="23"/>
        <v>-0.14837049788135592</v>
      </c>
      <c r="O235" s="126">
        <f t="shared" si="28"/>
        <v>-1.5015668289602346</v>
      </c>
      <c r="P235" s="126"/>
      <c r="Q235" s="126"/>
      <c r="R235" s="127"/>
    </row>
    <row r="236" spans="1:18" x14ac:dyDescent="0.25">
      <c r="A236" s="128">
        <v>236</v>
      </c>
      <c r="B236" s="129">
        <v>-2.0990000000000002</v>
      </c>
      <c r="C236" s="129">
        <v>1364.3</v>
      </c>
      <c r="D236" s="126">
        <f t="shared" si="24"/>
        <v>-2.323616236162362</v>
      </c>
      <c r="E236" s="126">
        <f t="shared" si="25"/>
        <v>-0.17455497550549468</v>
      </c>
      <c r="F236" s="126">
        <f t="shared" si="26"/>
        <v>-2.130381945934877</v>
      </c>
      <c r="G236" s="126"/>
      <c r="H236" s="127"/>
      <c r="I236" s="73"/>
      <c r="J236" s="128">
        <v>236</v>
      </c>
      <c r="K236" s="129">
        <v>-1.71</v>
      </c>
      <c r="L236" s="129">
        <v>1364.3</v>
      </c>
      <c r="M236" s="126">
        <f t="shared" si="27"/>
        <v>-1.6442307692307692</v>
      </c>
      <c r="N236" s="126">
        <f t="shared" si="23"/>
        <v>-0.1480791843220339</v>
      </c>
      <c r="O236" s="126">
        <f t="shared" si="28"/>
        <v>-1.5018469381518904</v>
      </c>
      <c r="P236" s="126"/>
      <c r="Q236" s="126"/>
      <c r="R236" s="127"/>
    </row>
    <row r="237" spans="1:18" x14ac:dyDescent="0.25">
      <c r="A237" s="128">
        <v>237</v>
      </c>
      <c r="B237" s="129">
        <v>-2.089</v>
      </c>
      <c r="C237" s="129">
        <v>1370.3</v>
      </c>
      <c r="D237" s="126">
        <f t="shared" si="24"/>
        <v>-2.3125461254612545</v>
      </c>
      <c r="E237" s="126">
        <f t="shared" si="25"/>
        <v>-0.17467792089882536</v>
      </c>
      <c r="F237" s="126">
        <f t="shared" si="26"/>
        <v>-2.1191757333223333</v>
      </c>
      <c r="G237" s="126"/>
      <c r="H237" s="127"/>
      <c r="I237" s="73"/>
      <c r="J237" s="128">
        <v>237</v>
      </c>
      <c r="K237" s="129">
        <v>-1.7150000000000001</v>
      </c>
      <c r="L237" s="129">
        <v>1370.2</v>
      </c>
      <c r="M237" s="126">
        <f t="shared" si="27"/>
        <v>-1.6215544871795122</v>
      </c>
      <c r="N237" s="126">
        <f t="shared" si="23"/>
        <v>-0.14778787076271188</v>
      </c>
      <c r="O237" s="126">
        <f t="shared" si="28"/>
        <v>-1.4818191606570741</v>
      </c>
      <c r="P237" s="126"/>
      <c r="Q237" s="126"/>
      <c r="R237" s="127"/>
    </row>
    <row r="238" spans="1:18" x14ac:dyDescent="0.25">
      <c r="A238" s="128">
        <v>238</v>
      </c>
      <c r="B238" s="129">
        <v>-2.081</v>
      </c>
      <c r="C238" s="129">
        <v>1376.3</v>
      </c>
      <c r="D238" s="126">
        <f t="shared" si="24"/>
        <v>-2.303690036900369</v>
      </c>
      <c r="E238" s="126">
        <f t="shared" si="25"/>
        <v>-0.17480086629215605</v>
      </c>
      <c r="F238" s="126">
        <f t="shared" si="26"/>
        <v>-2.1101835428500118</v>
      </c>
      <c r="G238" s="126"/>
      <c r="H238" s="127"/>
      <c r="I238" s="73"/>
      <c r="J238" s="128">
        <v>238</v>
      </c>
      <c r="K238" s="129">
        <v>-1.7190000000000001</v>
      </c>
      <c r="L238" s="129">
        <v>1376.2</v>
      </c>
      <c r="M238" s="126">
        <f t="shared" si="27"/>
        <v>-1.6528846153846153</v>
      </c>
      <c r="N238" s="126">
        <f t="shared" si="23"/>
        <v>-0.14749655720338983</v>
      </c>
      <c r="O238" s="126">
        <f t="shared" si="28"/>
        <v>-1.5110610026890485</v>
      </c>
      <c r="P238" s="126"/>
      <c r="Q238" s="126"/>
      <c r="R238" s="127"/>
    </row>
    <row r="239" spans="1:18" x14ac:dyDescent="0.25">
      <c r="A239" s="128">
        <v>239</v>
      </c>
      <c r="B239" s="129">
        <v>-2.0710000000000002</v>
      </c>
      <c r="C239" s="129">
        <v>1382.3</v>
      </c>
      <c r="D239" s="126">
        <f t="shared" si="24"/>
        <v>-2.2926199261992624</v>
      </c>
      <c r="E239" s="126">
        <f t="shared" si="25"/>
        <v>-0.17492381168548674</v>
      </c>
      <c r="F239" s="126">
        <f t="shared" si="26"/>
        <v>-2.098977330237469</v>
      </c>
      <c r="G239" s="126"/>
      <c r="H239" s="127"/>
      <c r="I239" s="73"/>
      <c r="J239" s="128">
        <v>239</v>
      </c>
      <c r="K239" s="129">
        <v>-1.7190000000000001</v>
      </c>
      <c r="L239" s="129">
        <v>1382.2</v>
      </c>
      <c r="M239" s="126">
        <f t="shared" si="27"/>
        <v>-1.6528846153846153</v>
      </c>
      <c r="N239" s="126">
        <f t="shared" si="23"/>
        <v>-0.14720524364406778</v>
      </c>
      <c r="O239" s="126">
        <f t="shared" si="28"/>
        <v>-1.5113411118807041</v>
      </c>
      <c r="P239" s="126"/>
      <c r="Q239" s="126"/>
      <c r="R239" s="127"/>
    </row>
    <row r="240" spans="1:18" x14ac:dyDescent="0.25">
      <c r="A240" s="128">
        <v>240</v>
      </c>
      <c r="B240" s="129">
        <v>-2.0619999999999998</v>
      </c>
      <c r="C240" s="129">
        <v>1388.3</v>
      </c>
      <c r="D240" s="126">
        <f t="shared" si="24"/>
        <v>-2.2826568265682656</v>
      </c>
      <c r="E240" s="126">
        <f t="shared" si="25"/>
        <v>-0.17504675707881742</v>
      </c>
      <c r="F240" s="126">
        <f t="shared" si="26"/>
        <v>-2.0888781286950362</v>
      </c>
      <c r="G240" s="126"/>
      <c r="H240" s="127"/>
      <c r="I240" s="73"/>
      <c r="J240" s="128">
        <v>240</v>
      </c>
      <c r="K240" s="129">
        <v>-1.7170000000000001</v>
      </c>
      <c r="L240" s="129">
        <v>1388.2</v>
      </c>
      <c r="M240" s="126">
        <f t="shared" si="27"/>
        <v>-1.6509615384615384</v>
      </c>
      <c r="N240" s="126">
        <f t="shared" si="23"/>
        <v>-0.14691393008474576</v>
      </c>
      <c r="O240" s="126">
        <f t="shared" si="28"/>
        <v>-1.5096981441492832</v>
      </c>
      <c r="P240" s="126"/>
      <c r="Q240" s="126"/>
      <c r="R240" s="127"/>
    </row>
    <row r="241" spans="1:18" x14ac:dyDescent="0.25">
      <c r="A241" s="128">
        <v>241</v>
      </c>
      <c r="B241" s="129">
        <v>-2.052</v>
      </c>
      <c r="C241" s="129">
        <v>1394.3</v>
      </c>
      <c r="D241" s="126">
        <f t="shared" si="24"/>
        <v>-2.271586715867159</v>
      </c>
      <c r="E241" s="126">
        <f t="shared" si="25"/>
        <v>-0.17516970247214811</v>
      </c>
      <c r="F241" s="126">
        <f t="shared" si="26"/>
        <v>-2.077671916082493</v>
      </c>
      <c r="G241" s="126"/>
      <c r="H241" s="127"/>
      <c r="I241" s="73"/>
      <c r="J241" s="128">
        <v>241</v>
      </c>
      <c r="K241" s="129">
        <v>-1.7150000000000001</v>
      </c>
      <c r="L241" s="129">
        <v>1394.2</v>
      </c>
      <c r="M241" s="126">
        <f t="shared" si="27"/>
        <v>-1.6490384615384617</v>
      </c>
      <c r="N241" s="126">
        <f t="shared" si="23"/>
        <v>-0.14662261652542374</v>
      </c>
      <c r="O241" s="126">
        <f t="shared" si="28"/>
        <v>-1.508055176417862</v>
      </c>
      <c r="P241" s="126"/>
      <c r="Q241" s="126"/>
      <c r="R241" s="127"/>
    </row>
    <row r="242" spans="1:18" x14ac:dyDescent="0.25">
      <c r="A242" s="128">
        <v>242</v>
      </c>
      <c r="B242" s="129">
        <v>-2.0430000000000001</v>
      </c>
      <c r="C242" s="129">
        <v>1400.3</v>
      </c>
      <c r="D242" s="126">
        <f t="shared" si="24"/>
        <v>-2.2616236162361627</v>
      </c>
      <c r="E242" s="126">
        <f t="shared" si="25"/>
        <v>-0.1752926478654788</v>
      </c>
      <c r="F242" s="126">
        <f t="shared" si="26"/>
        <v>-2.0675727145400602</v>
      </c>
      <c r="G242" s="126"/>
      <c r="H242" s="127"/>
      <c r="I242" s="73"/>
      <c r="J242" s="128">
        <v>242</v>
      </c>
      <c r="K242" s="129">
        <v>-1.71</v>
      </c>
      <c r="L242" s="129">
        <v>1400.2</v>
      </c>
      <c r="M242" s="126">
        <f t="shared" si="27"/>
        <v>-1.6442307692307692</v>
      </c>
      <c r="N242" s="126">
        <f t="shared" si="23"/>
        <v>-0.1463313029661017</v>
      </c>
      <c r="O242" s="126">
        <f t="shared" si="28"/>
        <v>-1.5035275933018253</v>
      </c>
      <c r="P242" s="126"/>
      <c r="Q242" s="126"/>
      <c r="R242" s="127"/>
    </row>
    <row r="243" spans="1:18" x14ac:dyDescent="0.25">
      <c r="A243" s="128">
        <v>243</v>
      </c>
      <c r="B243" s="129">
        <v>-2.0339999999999998</v>
      </c>
      <c r="C243" s="129">
        <v>1406.3</v>
      </c>
      <c r="D243" s="126">
        <f t="shared" si="24"/>
        <v>-2.251660516605166</v>
      </c>
      <c r="E243" s="126">
        <f t="shared" si="25"/>
        <v>-0.17541559325880948</v>
      </c>
      <c r="F243" s="126">
        <f t="shared" si="26"/>
        <v>-2.0574735129976274</v>
      </c>
      <c r="G243" s="126"/>
      <c r="H243" s="127"/>
      <c r="I243" s="73"/>
      <c r="J243" s="128">
        <v>243</v>
      </c>
      <c r="K243" s="129">
        <v>-1.706</v>
      </c>
      <c r="L243" s="129">
        <v>1406.2</v>
      </c>
      <c r="M243" s="126">
        <f t="shared" si="27"/>
        <v>-1.6403846153846153</v>
      </c>
      <c r="N243" s="126">
        <f t="shared" si="23"/>
        <v>-0.14603998940677965</v>
      </c>
      <c r="O243" s="126">
        <f t="shared" si="28"/>
        <v>-1.499961548647327</v>
      </c>
      <c r="P243" s="126"/>
      <c r="Q243" s="126"/>
      <c r="R243" s="127"/>
    </row>
    <row r="244" spans="1:18" x14ac:dyDescent="0.25">
      <c r="A244" s="128">
        <v>244</v>
      </c>
      <c r="B244" s="129">
        <v>-2.0219999999999998</v>
      </c>
      <c r="C244" s="129">
        <v>1412.3</v>
      </c>
      <c r="D244" s="126">
        <f t="shared" si="24"/>
        <v>-2.2383763837638373</v>
      </c>
      <c r="E244" s="126">
        <f t="shared" si="25"/>
        <v>-0.17553853865214017</v>
      </c>
      <c r="F244" s="126">
        <f t="shared" si="26"/>
        <v>-2.044053278244863</v>
      </c>
      <c r="G244" s="126"/>
      <c r="H244" s="127"/>
      <c r="I244" s="73"/>
      <c r="J244" s="128">
        <v>244</v>
      </c>
      <c r="K244" s="129">
        <v>-1.7030000000000001</v>
      </c>
      <c r="L244" s="129">
        <v>1412.2</v>
      </c>
      <c r="M244" s="126">
        <f t="shared" si="27"/>
        <v>-1.6375</v>
      </c>
      <c r="N244" s="126">
        <f t="shared" si="23"/>
        <v>-0.14574867584745763</v>
      </c>
      <c r="O244" s="126">
        <f t="shared" si="28"/>
        <v>-1.4973570424543678</v>
      </c>
      <c r="P244" s="126"/>
      <c r="Q244" s="126"/>
      <c r="R244" s="127"/>
    </row>
    <row r="245" spans="1:18" x14ac:dyDescent="0.25">
      <c r="A245" s="128">
        <v>245</v>
      </c>
      <c r="B245" s="129">
        <v>-2.0129999999999999</v>
      </c>
      <c r="C245" s="129">
        <v>1418.2</v>
      </c>
      <c r="D245" s="126">
        <f t="shared" si="24"/>
        <v>-2.1912730627306609</v>
      </c>
      <c r="E245" s="126">
        <f t="shared" si="25"/>
        <v>-0.17566148404547086</v>
      </c>
      <c r="F245" s="126">
        <f t="shared" si="26"/>
        <v>-2.000054842090754</v>
      </c>
      <c r="G245" s="126"/>
      <c r="H245" s="127"/>
      <c r="I245" s="73"/>
      <c r="J245" s="128">
        <v>245</v>
      </c>
      <c r="K245" s="129">
        <v>-1.7430000000000001</v>
      </c>
      <c r="L245" s="129">
        <v>1418.2</v>
      </c>
      <c r="M245" s="126">
        <f t="shared" si="27"/>
        <v>-1.6759615384615385</v>
      </c>
      <c r="N245" s="126">
        <f t="shared" si="23"/>
        <v>-0.14545736228813561</v>
      </c>
      <c r="O245" s="126">
        <f t="shared" si="28"/>
        <v>-1.5360986901075619</v>
      </c>
      <c r="P245" s="126"/>
      <c r="Q245" s="126"/>
      <c r="R245" s="127"/>
    </row>
    <row r="246" spans="1:18" x14ac:dyDescent="0.25">
      <c r="A246" s="128">
        <v>246</v>
      </c>
      <c r="B246" s="129">
        <v>-2.0030000000000001</v>
      </c>
      <c r="C246" s="129">
        <v>1424.2</v>
      </c>
      <c r="D246" s="126">
        <f t="shared" si="24"/>
        <v>-2.2173431734317344</v>
      </c>
      <c r="E246" s="126">
        <f t="shared" si="25"/>
        <v>-0.17578442943880154</v>
      </c>
      <c r="F246" s="126">
        <f t="shared" si="26"/>
        <v>-2.0227478640898875</v>
      </c>
      <c r="G246" s="126"/>
      <c r="H246" s="127"/>
      <c r="I246" s="73"/>
      <c r="J246" s="128">
        <v>246</v>
      </c>
      <c r="K246" s="129">
        <v>-1.7270000000000001</v>
      </c>
      <c r="L246" s="129">
        <v>1424.2</v>
      </c>
      <c r="M246" s="126">
        <f t="shared" si="27"/>
        <v>-1.660576923076923</v>
      </c>
      <c r="N246" s="126">
        <f t="shared" si="23"/>
        <v>-0.14516604872881356</v>
      </c>
      <c r="O246" s="126">
        <f t="shared" si="28"/>
        <v>-1.5209941839146024</v>
      </c>
      <c r="P246" s="126"/>
      <c r="Q246" s="126"/>
      <c r="R246" s="127"/>
    </row>
    <row r="247" spans="1:18" x14ac:dyDescent="0.25">
      <c r="A247" s="128">
        <v>247</v>
      </c>
      <c r="B247" s="129">
        <v>-1.9910000000000001</v>
      </c>
      <c r="C247" s="129">
        <v>1430.2</v>
      </c>
      <c r="D247" s="126">
        <f t="shared" si="24"/>
        <v>-2.2040590405904061</v>
      </c>
      <c r="E247" s="126">
        <f t="shared" si="25"/>
        <v>-0.17590737483213223</v>
      </c>
      <c r="F247" s="126">
        <f t="shared" si="26"/>
        <v>-2.0093276293371232</v>
      </c>
      <c r="G247" s="126"/>
      <c r="H247" s="127"/>
      <c r="I247" s="73"/>
      <c r="J247" s="128">
        <v>247</v>
      </c>
      <c r="K247" s="129">
        <v>-1.681</v>
      </c>
      <c r="L247" s="129">
        <v>1430.2</v>
      </c>
      <c r="M247" s="126">
        <f t="shared" si="27"/>
        <v>-1.6163461538461539</v>
      </c>
      <c r="N247" s="126">
        <f t="shared" si="23"/>
        <v>-0.14487473516949154</v>
      </c>
      <c r="O247" s="126">
        <f t="shared" si="28"/>
        <v>-1.4770435238754889</v>
      </c>
      <c r="P247" s="126"/>
      <c r="Q247" s="126"/>
      <c r="R247" s="127"/>
    </row>
    <row r="248" spans="1:18" x14ac:dyDescent="0.25">
      <c r="A248" s="128">
        <v>248</v>
      </c>
      <c r="B248" s="129">
        <v>-1.982</v>
      </c>
      <c r="C248" s="129">
        <v>1436.2</v>
      </c>
      <c r="D248" s="126">
        <f t="shared" si="24"/>
        <v>-2.1940959409594094</v>
      </c>
      <c r="E248" s="126">
        <f t="shared" si="25"/>
        <v>-0.17603032022546292</v>
      </c>
      <c r="F248" s="126">
        <f t="shared" si="26"/>
        <v>-1.9992284277946903</v>
      </c>
      <c r="G248" s="126"/>
      <c r="H248" s="127"/>
      <c r="I248" s="73"/>
      <c r="J248" s="128">
        <v>248</v>
      </c>
      <c r="K248" s="129">
        <v>-1.6850000000000001</v>
      </c>
      <c r="L248" s="129">
        <v>1436.2</v>
      </c>
      <c r="M248" s="126">
        <f t="shared" si="27"/>
        <v>-1.6201923076923075</v>
      </c>
      <c r="N248" s="126">
        <f t="shared" si="23"/>
        <v>-0.14458342161016952</v>
      </c>
      <c r="O248" s="126">
        <f t="shared" si="28"/>
        <v>-1.4811697869132985</v>
      </c>
      <c r="P248" s="126"/>
      <c r="Q248" s="126"/>
      <c r="R248" s="127"/>
    </row>
    <row r="249" spans="1:18" x14ac:dyDescent="0.25">
      <c r="A249" s="128">
        <v>249</v>
      </c>
      <c r="B249" s="129">
        <v>-1.9730000000000001</v>
      </c>
      <c r="C249" s="129">
        <v>1442.2</v>
      </c>
      <c r="D249" s="126">
        <f t="shared" si="24"/>
        <v>-2.1841328413284136</v>
      </c>
      <c r="E249" s="126">
        <f t="shared" si="25"/>
        <v>-0.1761532656187936</v>
      </c>
      <c r="F249" s="126">
        <f t="shared" si="26"/>
        <v>-1.989129226252258</v>
      </c>
      <c r="G249" s="126"/>
      <c r="H249" s="127"/>
      <c r="I249" s="73"/>
      <c r="J249" s="128">
        <v>249</v>
      </c>
      <c r="K249" s="129">
        <v>-1.673</v>
      </c>
      <c r="L249" s="129">
        <v>1442.2</v>
      </c>
      <c r="M249" s="126">
        <f t="shared" si="27"/>
        <v>-1.6086538461538462</v>
      </c>
      <c r="N249" s="126">
        <f t="shared" si="23"/>
        <v>-0.14429210805084747</v>
      </c>
      <c r="O249" s="126">
        <f t="shared" si="28"/>
        <v>-1.4699114345664928</v>
      </c>
      <c r="P249" s="126"/>
      <c r="Q249" s="126"/>
      <c r="R249" s="127"/>
    </row>
    <row r="250" spans="1:18" x14ac:dyDescent="0.25">
      <c r="A250" s="128">
        <v>250</v>
      </c>
      <c r="B250" s="129">
        <v>-1.962</v>
      </c>
      <c r="C250" s="129">
        <v>1448.2</v>
      </c>
      <c r="D250" s="126">
        <f t="shared" si="24"/>
        <v>-2.1719557195571957</v>
      </c>
      <c r="E250" s="126">
        <f t="shared" si="25"/>
        <v>-0.17627621101212429</v>
      </c>
      <c r="F250" s="126">
        <f t="shared" si="26"/>
        <v>-1.976816002569604</v>
      </c>
      <c r="G250" s="126"/>
      <c r="H250" s="127"/>
      <c r="I250" s="73"/>
      <c r="J250" s="128">
        <v>250</v>
      </c>
      <c r="K250" s="129">
        <v>-1.663</v>
      </c>
      <c r="L250" s="129">
        <v>1448.2</v>
      </c>
      <c r="M250" s="126">
        <f t="shared" si="27"/>
        <v>-1.5990384615384614</v>
      </c>
      <c r="N250" s="126">
        <f t="shared" si="23"/>
        <v>-0.14400079449152542</v>
      </c>
      <c r="O250" s="126">
        <f t="shared" si="28"/>
        <v>-1.460576159142764</v>
      </c>
      <c r="P250" s="126"/>
      <c r="Q250" s="126"/>
      <c r="R250" s="127"/>
    </row>
    <row r="251" spans="1:18" x14ac:dyDescent="0.25">
      <c r="A251" s="128">
        <v>251</v>
      </c>
      <c r="B251" s="129">
        <v>-1.952</v>
      </c>
      <c r="C251" s="129">
        <v>1454.2</v>
      </c>
      <c r="D251" s="126">
        <f t="shared" si="24"/>
        <v>-2.1608856088560886</v>
      </c>
      <c r="E251" s="126">
        <f t="shared" si="25"/>
        <v>-0.17639915640545495</v>
      </c>
      <c r="F251" s="126">
        <f t="shared" si="26"/>
        <v>-1.9656097899570608</v>
      </c>
      <c r="G251" s="126"/>
      <c r="H251" s="127"/>
      <c r="I251" s="73"/>
      <c r="J251" s="128">
        <v>251</v>
      </c>
      <c r="K251" s="129">
        <v>-1.6559999999999999</v>
      </c>
      <c r="L251" s="129">
        <v>1454.1</v>
      </c>
      <c r="M251" s="126">
        <f t="shared" si="27"/>
        <v>-1.5657692307691944</v>
      </c>
      <c r="N251" s="126">
        <f t="shared" si="23"/>
        <v>-0.1437094809322034</v>
      </c>
      <c r="O251" s="126">
        <f t="shared" si="28"/>
        <v>-1.4298900741185565</v>
      </c>
      <c r="P251" s="126"/>
      <c r="Q251" s="126"/>
      <c r="R251" s="127"/>
    </row>
    <row r="252" spans="1:18" x14ac:dyDescent="0.25">
      <c r="A252" s="128">
        <v>252</v>
      </c>
      <c r="B252" s="129">
        <v>-1.9419999999999999</v>
      </c>
      <c r="C252" s="129">
        <v>1460.2</v>
      </c>
      <c r="D252" s="126">
        <f t="shared" si="24"/>
        <v>-2.1498154981549815</v>
      </c>
      <c r="E252" s="126">
        <f t="shared" si="25"/>
        <v>-0.17652210179878564</v>
      </c>
      <c r="F252" s="126">
        <f t="shared" si="26"/>
        <v>-1.9544035773445176</v>
      </c>
      <c r="G252" s="126"/>
      <c r="H252" s="127"/>
      <c r="I252" s="73"/>
      <c r="J252" s="128">
        <v>252</v>
      </c>
      <c r="K252" s="129">
        <v>-1.647</v>
      </c>
      <c r="L252" s="129">
        <v>1460.1</v>
      </c>
      <c r="M252" s="126">
        <f t="shared" si="27"/>
        <v>-1.5836538461538461</v>
      </c>
      <c r="N252" s="126">
        <f t="shared" si="23"/>
        <v>-0.14341816737288138</v>
      </c>
      <c r="O252" s="126">
        <f t="shared" si="28"/>
        <v>-1.4457517621414602</v>
      </c>
      <c r="P252" s="126"/>
      <c r="Q252" s="126"/>
      <c r="R252" s="127"/>
    </row>
    <row r="253" spans="1:18" x14ac:dyDescent="0.25">
      <c r="A253" s="128">
        <v>253</v>
      </c>
      <c r="B253" s="129">
        <v>-1.931</v>
      </c>
      <c r="C253" s="129">
        <v>1466.2</v>
      </c>
      <c r="D253" s="126">
        <f t="shared" si="24"/>
        <v>-2.1376383763837641</v>
      </c>
      <c r="E253" s="126">
        <f t="shared" si="25"/>
        <v>-0.17664504719211632</v>
      </c>
      <c r="F253" s="126">
        <f t="shared" si="26"/>
        <v>-1.9420903536618639</v>
      </c>
      <c r="G253" s="126"/>
      <c r="H253" s="127"/>
      <c r="I253" s="73"/>
      <c r="J253" s="128">
        <v>253</v>
      </c>
      <c r="K253" s="129">
        <v>-1.6319999999999999</v>
      </c>
      <c r="L253" s="129">
        <v>1466.1</v>
      </c>
      <c r="M253" s="126">
        <f t="shared" si="27"/>
        <v>-1.5692307692307692</v>
      </c>
      <c r="N253" s="126">
        <f t="shared" si="23"/>
        <v>-0.14312685381355933</v>
      </c>
      <c r="O253" s="126">
        <f t="shared" si="28"/>
        <v>-1.4316087944100391</v>
      </c>
      <c r="P253" s="126"/>
      <c r="Q253" s="126"/>
      <c r="R253" s="127"/>
    </row>
    <row r="254" spans="1:18" x14ac:dyDescent="0.25">
      <c r="A254" s="128">
        <v>254</v>
      </c>
      <c r="B254" s="129">
        <v>-1.92</v>
      </c>
      <c r="C254" s="129">
        <v>1472.2</v>
      </c>
      <c r="D254" s="126">
        <f t="shared" si="24"/>
        <v>-2.1254612546125462</v>
      </c>
      <c r="E254" s="126">
        <f t="shared" si="25"/>
        <v>-0.17676799258544701</v>
      </c>
      <c r="F254" s="126">
        <f t="shared" si="26"/>
        <v>-1.9297771299792097</v>
      </c>
      <c r="G254" s="126"/>
      <c r="H254" s="127"/>
      <c r="I254" s="73"/>
      <c r="J254" s="128">
        <v>254</v>
      </c>
      <c r="K254" s="129">
        <v>-1.6120000000000001</v>
      </c>
      <c r="L254" s="129">
        <v>1472.1</v>
      </c>
      <c r="M254" s="126">
        <f t="shared" si="27"/>
        <v>-1.55</v>
      </c>
      <c r="N254" s="126">
        <f t="shared" si="23"/>
        <v>-0.14283554025423728</v>
      </c>
      <c r="O254" s="126">
        <f t="shared" si="28"/>
        <v>-1.4126581343709259</v>
      </c>
      <c r="P254" s="126"/>
      <c r="Q254" s="126"/>
      <c r="R254" s="127"/>
    </row>
    <row r="255" spans="1:18" x14ac:dyDescent="0.25">
      <c r="A255" s="128">
        <v>255</v>
      </c>
      <c r="B255" s="129">
        <v>-1.907</v>
      </c>
      <c r="C255" s="129">
        <v>1478.2</v>
      </c>
      <c r="D255" s="126">
        <f t="shared" si="24"/>
        <v>-2.1110701107011072</v>
      </c>
      <c r="E255" s="126">
        <f t="shared" si="25"/>
        <v>-0.1768909379787777</v>
      </c>
      <c r="F255" s="126">
        <f t="shared" si="26"/>
        <v>-1.9152498841563346</v>
      </c>
      <c r="G255" s="126"/>
      <c r="H255" s="127"/>
      <c r="I255" s="73"/>
      <c r="J255" s="128">
        <v>255</v>
      </c>
      <c r="K255" s="129">
        <v>-1.5880000000000001</v>
      </c>
      <c r="L255" s="129">
        <v>1478.1</v>
      </c>
      <c r="M255" s="126">
        <f t="shared" si="27"/>
        <v>-1.526923076923077</v>
      </c>
      <c r="N255" s="126">
        <f t="shared" si="23"/>
        <v>-0.14254422669491526</v>
      </c>
      <c r="O255" s="126">
        <f t="shared" si="28"/>
        <v>-1.3898613204856585</v>
      </c>
      <c r="P255" s="126"/>
      <c r="Q255" s="126"/>
      <c r="R255" s="127"/>
    </row>
    <row r="256" spans="1:18" x14ac:dyDescent="0.25">
      <c r="A256" s="128">
        <v>256</v>
      </c>
      <c r="B256" s="129">
        <v>-1.895</v>
      </c>
      <c r="C256" s="129">
        <v>1484.2</v>
      </c>
      <c r="D256" s="126">
        <f t="shared" si="24"/>
        <v>-2.0977859778597789</v>
      </c>
      <c r="E256" s="126">
        <f t="shared" si="25"/>
        <v>-0.17701388337210838</v>
      </c>
      <c r="F256" s="126">
        <f t="shared" si="26"/>
        <v>-1.9018296494035702</v>
      </c>
      <c r="G256" s="126"/>
      <c r="H256" s="127"/>
      <c r="I256" s="73"/>
      <c r="J256" s="128">
        <v>256</v>
      </c>
      <c r="K256" s="129">
        <v>-1.57</v>
      </c>
      <c r="L256" s="129">
        <v>1484.1</v>
      </c>
      <c r="M256" s="126">
        <f t="shared" si="27"/>
        <v>-1.5096153846153846</v>
      </c>
      <c r="N256" s="126">
        <f t="shared" si="23"/>
        <v>-0.14225291313559324</v>
      </c>
      <c r="O256" s="126">
        <f t="shared" si="28"/>
        <v>-1.3728337373696218</v>
      </c>
      <c r="P256" s="126"/>
      <c r="Q256" s="126"/>
      <c r="R256" s="127"/>
    </row>
    <row r="257" spans="1:18" x14ac:dyDescent="0.25">
      <c r="A257" s="128">
        <v>257</v>
      </c>
      <c r="B257" s="129">
        <v>-1.8839999999999999</v>
      </c>
      <c r="C257" s="129">
        <v>1490.2</v>
      </c>
      <c r="D257" s="126">
        <f t="shared" si="24"/>
        <v>-2.0856088560885606</v>
      </c>
      <c r="E257" s="126">
        <f t="shared" si="25"/>
        <v>-0.17713682876543907</v>
      </c>
      <c r="F257" s="126">
        <f t="shared" si="26"/>
        <v>-1.8895164257209158</v>
      </c>
      <c r="G257" s="126"/>
      <c r="H257" s="127"/>
      <c r="I257" s="73"/>
      <c r="J257" s="128">
        <v>257</v>
      </c>
      <c r="K257" s="129">
        <v>-1.5429999999999999</v>
      </c>
      <c r="L257" s="129">
        <v>1490.1</v>
      </c>
      <c r="M257" s="126">
        <f t="shared" si="27"/>
        <v>-1.483653846153846</v>
      </c>
      <c r="N257" s="126">
        <f t="shared" si="23"/>
        <v>-0.14196159957627119</v>
      </c>
      <c r="O257" s="126">
        <f t="shared" si="28"/>
        <v>-1.347152308099739</v>
      </c>
      <c r="P257" s="126"/>
      <c r="Q257" s="126"/>
      <c r="R257" s="127"/>
    </row>
    <row r="258" spans="1:18" x14ac:dyDescent="0.25">
      <c r="A258" s="128">
        <v>258</v>
      </c>
      <c r="B258" s="129">
        <v>-1.871</v>
      </c>
      <c r="C258" s="129">
        <v>1496.1</v>
      </c>
      <c r="D258" s="126">
        <f t="shared" si="24"/>
        <v>-2.0366974169741225</v>
      </c>
      <c r="E258" s="126">
        <f t="shared" si="25"/>
        <v>-0.17725977415876976</v>
      </c>
      <c r="F258" s="126">
        <f t="shared" si="26"/>
        <v>-1.843739360233031</v>
      </c>
      <c r="G258" s="126"/>
      <c r="H258" s="127"/>
      <c r="I258" s="73"/>
      <c r="J258" s="128">
        <v>258</v>
      </c>
      <c r="K258" s="129">
        <v>-1.5149999999999999</v>
      </c>
      <c r="L258" s="129">
        <v>1496.1</v>
      </c>
      <c r="M258" s="126">
        <f t="shared" si="27"/>
        <v>-1.4567307692307692</v>
      </c>
      <c r="N258" s="126">
        <f t="shared" si="23"/>
        <v>-0.14167028601694914</v>
      </c>
      <c r="O258" s="126">
        <f t="shared" si="28"/>
        <v>-1.3205093403683179</v>
      </c>
      <c r="P258" s="126"/>
      <c r="Q258" s="126"/>
      <c r="R258" s="127"/>
    </row>
    <row r="259" spans="1:18" x14ac:dyDescent="0.25">
      <c r="A259" s="128">
        <v>259</v>
      </c>
      <c r="B259" s="129">
        <v>-1.857</v>
      </c>
      <c r="C259" s="129">
        <v>1502.1</v>
      </c>
      <c r="D259" s="126">
        <f t="shared" si="24"/>
        <v>-2.0557195571955718</v>
      </c>
      <c r="E259" s="126">
        <f t="shared" si="25"/>
        <v>-0.17738271955210044</v>
      </c>
      <c r="F259" s="126">
        <f t="shared" si="26"/>
        <v>-1.8593549230050546</v>
      </c>
      <c r="G259" s="126"/>
      <c r="H259" s="127"/>
      <c r="I259" s="73"/>
      <c r="J259" s="128">
        <v>259</v>
      </c>
      <c r="K259" s="129">
        <v>-1.492</v>
      </c>
      <c r="L259" s="129">
        <v>1502.1</v>
      </c>
      <c r="M259" s="126">
        <f t="shared" si="27"/>
        <v>-1.4346153846153846</v>
      </c>
      <c r="N259" s="126">
        <f t="shared" si="23"/>
        <v>-0.14137897245762712</v>
      </c>
      <c r="O259" s="126">
        <f t="shared" si="28"/>
        <v>-1.2986740649445891</v>
      </c>
      <c r="P259" s="126"/>
      <c r="Q259" s="126"/>
      <c r="R259" s="127"/>
    </row>
    <row r="260" spans="1:18" x14ac:dyDescent="0.25">
      <c r="A260" s="128">
        <v>260</v>
      </c>
      <c r="B260" s="129">
        <v>-1.8440000000000001</v>
      </c>
      <c r="C260" s="129">
        <v>1508.1</v>
      </c>
      <c r="D260" s="126">
        <f t="shared" si="24"/>
        <v>-2.0413284132841327</v>
      </c>
      <c r="E260" s="126">
        <f t="shared" si="25"/>
        <v>-0.17750566494543113</v>
      </c>
      <c r="F260" s="126">
        <f t="shared" si="26"/>
        <v>-1.8448276771821794</v>
      </c>
      <c r="G260" s="126"/>
      <c r="H260" s="127"/>
      <c r="I260" s="73"/>
      <c r="J260" s="128">
        <v>260</v>
      </c>
      <c r="K260" s="129">
        <v>-1.458</v>
      </c>
      <c r="L260" s="129">
        <v>1508.1</v>
      </c>
      <c r="M260" s="126">
        <f t="shared" si="27"/>
        <v>-1.4019230769230768</v>
      </c>
      <c r="N260" s="126">
        <f t="shared" si="23"/>
        <v>-0.1410876588983051</v>
      </c>
      <c r="O260" s="126">
        <f t="shared" si="28"/>
        <v>-1.2662618664439371</v>
      </c>
      <c r="P260" s="126"/>
      <c r="Q260" s="126"/>
      <c r="R260" s="127"/>
    </row>
    <row r="261" spans="1:18" x14ac:dyDescent="0.25">
      <c r="A261" s="128">
        <v>261</v>
      </c>
      <c r="B261" s="129">
        <v>-1.831</v>
      </c>
      <c r="C261" s="129">
        <v>1514.1</v>
      </c>
      <c r="D261" s="126">
        <f t="shared" si="24"/>
        <v>-2.0269372693726937</v>
      </c>
      <c r="E261" s="126">
        <f t="shared" si="25"/>
        <v>-0.17762861033876182</v>
      </c>
      <c r="F261" s="126">
        <f t="shared" si="26"/>
        <v>-1.8303004313593041</v>
      </c>
      <c r="G261" s="126"/>
      <c r="H261" s="127"/>
      <c r="I261" s="73"/>
      <c r="J261" s="128">
        <v>261</v>
      </c>
      <c r="K261" s="129">
        <v>-1.429</v>
      </c>
      <c r="L261" s="129">
        <v>1514</v>
      </c>
      <c r="M261" s="126">
        <f t="shared" si="27"/>
        <v>-1.3511378205128413</v>
      </c>
      <c r="N261" s="126">
        <f t="shared" si="23"/>
        <v>-0.14079634533898305</v>
      </c>
      <c r="O261" s="126">
        <f t="shared" si="28"/>
        <v>-1.2180130709134802</v>
      </c>
      <c r="P261" s="126"/>
      <c r="Q261" s="126"/>
      <c r="R261" s="127"/>
    </row>
    <row r="262" spans="1:18" x14ac:dyDescent="0.25">
      <c r="A262" s="128">
        <v>262</v>
      </c>
      <c r="B262" s="129">
        <v>-1.82</v>
      </c>
      <c r="C262" s="129">
        <v>1520.1</v>
      </c>
      <c r="D262" s="126">
        <f t="shared" si="24"/>
        <v>-2.0147601476014758</v>
      </c>
      <c r="E262" s="126">
        <f t="shared" si="25"/>
        <v>-0.1777515557320925</v>
      </c>
      <c r="F262" s="126">
        <f t="shared" si="26"/>
        <v>-1.8179872076766506</v>
      </c>
      <c r="G262" s="126"/>
      <c r="H262" s="127"/>
      <c r="I262" s="73"/>
      <c r="J262" s="128">
        <v>262</v>
      </c>
      <c r="K262" s="129">
        <v>-1.401</v>
      </c>
      <c r="L262" s="129">
        <v>1520</v>
      </c>
      <c r="M262" s="126">
        <f t="shared" si="27"/>
        <v>-1.3471153846153847</v>
      </c>
      <c r="N262" s="126">
        <f t="shared" si="23"/>
        <v>-0.140505031779661</v>
      </c>
      <c r="O262" s="126">
        <f t="shared" si="28"/>
        <v>-1.2120143925195568</v>
      </c>
      <c r="P262" s="126"/>
      <c r="Q262" s="126"/>
      <c r="R262" s="127"/>
    </row>
    <row r="263" spans="1:18" x14ac:dyDescent="0.25">
      <c r="A263" s="128">
        <v>263</v>
      </c>
      <c r="B263" s="129">
        <v>-1.8069999999999999</v>
      </c>
      <c r="C263" s="129">
        <v>1526.1</v>
      </c>
      <c r="D263" s="126">
        <f t="shared" si="24"/>
        <v>-2.0003690036900368</v>
      </c>
      <c r="E263" s="126">
        <f t="shared" si="25"/>
        <v>-0.17787450112542319</v>
      </c>
      <c r="F263" s="126">
        <f t="shared" si="26"/>
        <v>-1.803459961853775</v>
      </c>
      <c r="G263" s="126"/>
      <c r="H263" s="127"/>
      <c r="I263" s="73"/>
      <c r="J263" s="128">
        <v>263</v>
      </c>
      <c r="K263" s="129">
        <v>-1.3759999999999999</v>
      </c>
      <c r="L263" s="129">
        <v>1526</v>
      </c>
      <c r="M263" s="126">
        <f t="shared" si="27"/>
        <v>-1.323076923076923</v>
      </c>
      <c r="N263" s="126">
        <f t="shared" si="23"/>
        <v>-0.14021371822033898</v>
      </c>
      <c r="O263" s="126">
        <f t="shared" si="28"/>
        <v>-1.1882560401727509</v>
      </c>
      <c r="P263" s="126"/>
      <c r="Q263" s="126"/>
      <c r="R263" s="127"/>
    </row>
    <row r="264" spans="1:18" x14ac:dyDescent="0.25">
      <c r="A264" s="128">
        <v>264</v>
      </c>
      <c r="B264" s="129">
        <v>-1.794</v>
      </c>
      <c r="C264" s="129">
        <v>1532.1</v>
      </c>
      <c r="D264" s="126">
        <f t="shared" si="24"/>
        <v>-1.9859778597785978</v>
      </c>
      <c r="E264" s="126">
        <f t="shared" si="25"/>
        <v>-0.17799744651875388</v>
      </c>
      <c r="F264" s="126">
        <f t="shared" si="26"/>
        <v>-1.7889327160308997</v>
      </c>
      <c r="G264" s="126"/>
      <c r="H264" s="127"/>
      <c r="I264" s="73"/>
      <c r="J264" s="128">
        <v>264</v>
      </c>
      <c r="K264" s="129">
        <v>-1.337</v>
      </c>
      <c r="L264" s="129">
        <v>1532</v>
      </c>
      <c r="M264" s="126">
        <f t="shared" si="27"/>
        <v>-1.2855769230769232</v>
      </c>
      <c r="N264" s="126">
        <f t="shared" si="23"/>
        <v>-0.13992240466101696</v>
      </c>
      <c r="O264" s="126">
        <f t="shared" si="28"/>
        <v>-1.1510361493644068</v>
      </c>
      <c r="P264" s="126"/>
      <c r="Q264" s="126"/>
      <c r="R264" s="127"/>
    </row>
    <row r="265" spans="1:18" x14ac:dyDescent="0.25">
      <c r="A265" s="128">
        <v>265</v>
      </c>
      <c r="B265" s="129">
        <v>-1.78</v>
      </c>
      <c r="C265" s="129">
        <v>1538.1</v>
      </c>
      <c r="D265" s="126">
        <f t="shared" si="24"/>
        <v>-1.9704797047970479</v>
      </c>
      <c r="E265" s="126">
        <f t="shared" si="25"/>
        <v>-0.17812039191208456</v>
      </c>
      <c r="F265" s="126">
        <f t="shared" si="26"/>
        <v>-1.7732984591379137</v>
      </c>
      <c r="G265" s="126"/>
      <c r="H265" s="127"/>
      <c r="I265" s="73"/>
      <c r="J265" s="128">
        <v>265</v>
      </c>
      <c r="K265" s="129">
        <v>-1.31</v>
      </c>
      <c r="L265" s="129">
        <v>1538</v>
      </c>
      <c r="M265" s="126">
        <f t="shared" si="27"/>
        <v>-1.2596153846153846</v>
      </c>
      <c r="N265" s="126">
        <f t="shared" si="23"/>
        <v>-0.13963109110169492</v>
      </c>
      <c r="O265" s="126">
        <f t="shared" si="28"/>
        <v>-1.1253547200945242</v>
      </c>
      <c r="P265" s="126"/>
      <c r="Q265" s="126"/>
      <c r="R265" s="127"/>
    </row>
    <row r="266" spans="1:18" x14ac:dyDescent="0.25">
      <c r="A266" s="128">
        <v>266</v>
      </c>
      <c r="B266" s="129">
        <v>-1.7669999999999999</v>
      </c>
      <c r="C266" s="129">
        <v>1544.1</v>
      </c>
      <c r="D266" s="126">
        <f t="shared" si="24"/>
        <v>-1.9560885608856089</v>
      </c>
      <c r="E266" s="126">
        <f t="shared" si="25"/>
        <v>-0.17824333730541525</v>
      </c>
      <c r="F266" s="126">
        <f t="shared" si="26"/>
        <v>-1.7587712133150384</v>
      </c>
      <c r="G266" s="126"/>
      <c r="H266" s="127"/>
      <c r="I266" s="73"/>
      <c r="J266" s="128">
        <v>266</v>
      </c>
      <c r="K266" s="129">
        <v>-1.266</v>
      </c>
      <c r="L266" s="129">
        <v>1544</v>
      </c>
      <c r="M266" s="126">
        <f t="shared" si="27"/>
        <v>-1.2173076923076922</v>
      </c>
      <c r="N266" s="126">
        <f t="shared" si="23"/>
        <v>-0.13933977754237287</v>
      </c>
      <c r="O266" s="126">
        <f t="shared" si="28"/>
        <v>-1.0833271369784876</v>
      </c>
      <c r="P266" s="126"/>
      <c r="Q266" s="126"/>
      <c r="R266" s="127"/>
    </row>
    <row r="267" spans="1:18" x14ac:dyDescent="0.25">
      <c r="A267" s="128">
        <v>267</v>
      </c>
      <c r="B267" s="129">
        <v>-1.756</v>
      </c>
      <c r="C267" s="129">
        <v>1550.1</v>
      </c>
      <c r="D267" s="126">
        <f t="shared" si="24"/>
        <v>-1.943911439114391</v>
      </c>
      <c r="E267" s="126">
        <f t="shared" si="25"/>
        <v>-0.17836628269874594</v>
      </c>
      <c r="F267" s="126">
        <f t="shared" si="26"/>
        <v>-1.7464579896323846</v>
      </c>
      <c r="G267" s="126"/>
      <c r="H267" s="127"/>
      <c r="I267" s="73"/>
      <c r="J267" s="128">
        <v>267</v>
      </c>
      <c r="K267" s="129">
        <v>-1.2330000000000001</v>
      </c>
      <c r="L267" s="129">
        <v>1550</v>
      </c>
      <c r="M267" s="126">
        <f t="shared" si="27"/>
        <v>-1.1855769230769231</v>
      </c>
      <c r="N267" s="126">
        <f t="shared" si="23"/>
        <v>-0.13904846398305085</v>
      </c>
      <c r="O267" s="126">
        <f t="shared" si="28"/>
        <v>-1.0518764769393742</v>
      </c>
      <c r="P267" s="126"/>
      <c r="Q267" s="126"/>
      <c r="R267" s="127"/>
    </row>
    <row r="268" spans="1:18" x14ac:dyDescent="0.25">
      <c r="A268" s="128">
        <v>268</v>
      </c>
      <c r="B268" s="129">
        <v>-1.744</v>
      </c>
      <c r="C268" s="129">
        <v>1556.1</v>
      </c>
      <c r="D268" s="126">
        <f t="shared" si="24"/>
        <v>-1.9306273062730628</v>
      </c>
      <c r="E268" s="126">
        <f t="shared" si="25"/>
        <v>-0.17848922809207662</v>
      </c>
      <c r="F268" s="126">
        <f t="shared" si="26"/>
        <v>-1.7330377548796201</v>
      </c>
      <c r="G268" s="126"/>
      <c r="H268" s="127"/>
      <c r="I268" s="73"/>
      <c r="J268" s="128">
        <v>268</v>
      </c>
      <c r="K268" s="129">
        <v>-1.1970000000000001</v>
      </c>
      <c r="L268" s="129">
        <v>1556</v>
      </c>
      <c r="M268" s="126">
        <f t="shared" si="27"/>
        <v>-1.1509615384615386</v>
      </c>
      <c r="N268" s="126">
        <f t="shared" si="23"/>
        <v>-0.13875715042372883</v>
      </c>
      <c r="O268" s="126">
        <f t="shared" si="28"/>
        <v>-1.0175412015156453</v>
      </c>
      <c r="P268" s="126"/>
      <c r="Q268" s="126"/>
      <c r="R268" s="127"/>
    </row>
    <row r="269" spans="1:18" x14ac:dyDescent="0.25">
      <c r="A269" s="128">
        <v>269</v>
      </c>
      <c r="B269" s="129">
        <v>-1.732</v>
      </c>
      <c r="C269" s="129">
        <v>1562.1</v>
      </c>
      <c r="D269" s="126">
        <f t="shared" si="24"/>
        <v>-1.9173431734317343</v>
      </c>
      <c r="E269" s="126">
        <f t="shared" si="25"/>
        <v>-0.17861217348540731</v>
      </c>
      <c r="F269" s="126">
        <f t="shared" si="26"/>
        <v>-1.7196175201268553</v>
      </c>
      <c r="G269" s="126"/>
      <c r="H269" s="127"/>
      <c r="I269" s="73"/>
      <c r="J269" s="128">
        <v>269</v>
      </c>
      <c r="K269" s="129">
        <v>-1.159</v>
      </c>
      <c r="L269" s="129">
        <v>1561.9</v>
      </c>
      <c r="M269" s="126">
        <f t="shared" si="27"/>
        <v>-1.0958493589743759</v>
      </c>
      <c r="N269" s="126">
        <f t="shared" si="23"/>
        <v>-0.13846583686440678</v>
      </c>
      <c r="O269" s="126">
        <f t="shared" si="28"/>
        <v>-0.96492813501604058</v>
      </c>
      <c r="P269" s="126"/>
      <c r="Q269" s="126"/>
      <c r="R269" s="127"/>
    </row>
    <row r="270" spans="1:18" x14ac:dyDescent="0.25">
      <c r="A270" s="128">
        <v>270</v>
      </c>
      <c r="B270" s="129">
        <v>-1.72</v>
      </c>
      <c r="C270" s="129">
        <v>1568.1</v>
      </c>
      <c r="D270" s="126">
        <f t="shared" si="24"/>
        <v>-1.9040590405904059</v>
      </c>
      <c r="E270" s="126">
        <f t="shared" si="25"/>
        <v>-0.178735118878738</v>
      </c>
      <c r="F270" s="126">
        <f t="shared" si="26"/>
        <v>-1.7061972853740905</v>
      </c>
      <c r="G270" s="126"/>
      <c r="H270" s="127"/>
      <c r="I270" s="73"/>
      <c r="J270" s="128">
        <v>270</v>
      </c>
      <c r="K270" s="129">
        <v>-1.1180000000000001</v>
      </c>
      <c r="L270" s="129">
        <v>1567.9</v>
      </c>
      <c r="M270" s="126">
        <f t="shared" si="27"/>
        <v>-1.075</v>
      </c>
      <c r="N270" s="126">
        <f t="shared" si="23"/>
        <v>-0.13817452330508476</v>
      </c>
      <c r="O270" s="126">
        <f t="shared" si="28"/>
        <v>-0.94213988143741856</v>
      </c>
      <c r="P270" s="126"/>
      <c r="Q270" s="126"/>
      <c r="R270" s="127"/>
    </row>
    <row r="271" spans="1:18" x14ac:dyDescent="0.25">
      <c r="A271" s="128">
        <v>271</v>
      </c>
      <c r="B271" s="129">
        <v>-1.7090000000000001</v>
      </c>
      <c r="C271" s="129">
        <v>1574.1</v>
      </c>
      <c r="D271" s="126">
        <f t="shared" si="24"/>
        <v>-1.8918819188191884</v>
      </c>
      <c r="E271" s="126">
        <f t="shared" si="25"/>
        <v>-0.17885806427206868</v>
      </c>
      <c r="F271" s="126">
        <f t="shared" si="26"/>
        <v>-1.693884061691437</v>
      </c>
      <c r="G271" s="126"/>
      <c r="H271" s="127"/>
      <c r="I271" s="73"/>
      <c r="J271" s="128">
        <v>271</v>
      </c>
      <c r="K271" s="129">
        <v>-1.0760000000000001</v>
      </c>
      <c r="L271" s="129">
        <v>1573.9</v>
      </c>
      <c r="M271" s="126">
        <f t="shared" si="27"/>
        <v>-1.0346153846153847</v>
      </c>
      <c r="N271" s="126">
        <f t="shared" si="23"/>
        <v>-0.13788320974576274</v>
      </c>
      <c r="O271" s="126">
        <f t="shared" si="28"/>
        <v>-0.90203537524445898</v>
      </c>
      <c r="P271" s="126"/>
      <c r="Q271" s="126"/>
      <c r="R271" s="127"/>
    </row>
    <row r="272" spans="1:18" x14ac:dyDescent="0.25">
      <c r="A272" s="128">
        <v>272</v>
      </c>
      <c r="B272" s="129">
        <v>-1.6970000000000001</v>
      </c>
      <c r="C272" s="129">
        <v>1580.1</v>
      </c>
      <c r="D272" s="126">
        <f t="shared" si="24"/>
        <v>-1.87859778597786</v>
      </c>
      <c r="E272" s="126">
        <f t="shared" si="25"/>
        <v>-0.17898100966539937</v>
      </c>
      <c r="F272" s="126">
        <f t="shared" si="26"/>
        <v>-1.6804638269386722</v>
      </c>
      <c r="G272" s="126"/>
      <c r="H272" s="127"/>
      <c r="I272" s="73"/>
      <c r="J272" s="128">
        <v>272</v>
      </c>
      <c r="K272" s="129">
        <v>-1.036</v>
      </c>
      <c r="L272" s="129">
        <v>1579.9</v>
      </c>
      <c r="M272" s="126">
        <f t="shared" si="27"/>
        <v>-0.99615384615384617</v>
      </c>
      <c r="N272" s="126">
        <f t="shared" si="23"/>
        <v>-0.13759189618644069</v>
      </c>
      <c r="O272" s="126">
        <f t="shared" si="28"/>
        <v>-0.86385394597457632</v>
      </c>
      <c r="P272" s="126"/>
      <c r="Q272" s="126"/>
      <c r="R272" s="127"/>
    </row>
    <row r="273" spans="1:18" x14ac:dyDescent="0.25">
      <c r="A273" s="128">
        <v>273</v>
      </c>
      <c r="B273" s="129">
        <v>-1.6850000000000001</v>
      </c>
      <c r="C273" s="129">
        <v>1586.1</v>
      </c>
      <c r="D273" s="126">
        <f t="shared" si="24"/>
        <v>-1.8653136531365313</v>
      </c>
      <c r="E273" s="126">
        <f t="shared" si="25"/>
        <v>-0.17910395505873003</v>
      </c>
      <c r="F273" s="126">
        <f t="shared" si="26"/>
        <v>-1.6670435921859077</v>
      </c>
      <c r="G273" s="126"/>
      <c r="H273" s="127"/>
      <c r="I273" s="73"/>
      <c r="J273" s="128">
        <v>273</v>
      </c>
      <c r="K273" s="129">
        <v>-0.998</v>
      </c>
      <c r="L273" s="129">
        <v>1585.9</v>
      </c>
      <c r="M273" s="126">
        <f t="shared" si="27"/>
        <v>-0.95961538461538454</v>
      </c>
      <c r="N273" s="126">
        <f t="shared" si="23"/>
        <v>-0.13730058262711864</v>
      </c>
      <c r="O273" s="126">
        <f t="shared" si="28"/>
        <v>-0.82759559362777046</v>
      </c>
      <c r="P273" s="126"/>
      <c r="Q273" s="126"/>
      <c r="R273" s="127"/>
    </row>
    <row r="274" spans="1:18" x14ac:dyDescent="0.25">
      <c r="A274" s="128">
        <v>274</v>
      </c>
      <c r="B274" s="129">
        <v>-1.6739999999999999</v>
      </c>
      <c r="C274" s="129">
        <v>1592.1</v>
      </c>
      <c r="D274" s="126">
        <f t="shared" si="24"/>
        <v>-1.8531365313653139</v>
      </c>
      <c r="E274" s="126">
        <f t="shared" si="25"/>
        <v>-0.17922690045206072</v>
      </c>
      <c r="F274" s="126">
        <f t="shared" si="26"/>
        <v>-1.6547303685032537</v>
      </c>
      <c r="G274" s="126"/>
      <c r="H274" s="127"/>
      <c r="I274" s="73"/>
      <c r="J274" s="128">
        <v>274</v>
      </c>
      <c r="K274" s="129">
        <v>-0.95199999999999996</v>
      </c>
      <c r="L274" s="129">
        <v>1591.9</v>
      </c>
      <c r="M274" s="126">
        <f t="shared" si="27"/>
        <v>-0.91538461538461535</v>
      </c>
      <c r="N274" s="126">
        <f t="shared" si="23"/>
        <v>-0.13700926906779662</v>
      </c>
      <c r="O274" s="126">
        <f t="shared" si="28"/>
        <v>-0.78364493358865694</v>
      </c>
      <c r="P274" s="126"/>
      <c r="Q274" s="126"/>
      <c r="R274" s="127"/>
    </row>
    <row r="275" spans="1:18" x14ac:dyDescent="0.25">
      <c r="A275" s="128">
        <v>275</v>
      </c>
      <c r="B275" s="129">
        <v>-1.663</v>
      </c>
      <c r="C275" s="129">
        <v>1598.1</v>
      </c>
      <c r="D275" s="126">
        <f t="shared" si="24"/>
        <v>-1.840959409594096</v>
      </c>
      <c r="E275" s="126">
        <f t="shared" si="25"/>
        <v>-0.1793498458453914</v>
      </c>
      <c r="F275" s="126">
        <f t="shared" si="26"/>
        <v>-1.6424171448206</v>
      </c>
      <c r="G275" s="126"/>
      <c r="H275" s="127"/>
      <c r="I275" s="73"/>
      <c r="J275" s="128">
        <v>275</v>
      </c>
      <c r="K275" s="129">
        <v>-0.90600000000000003</v>
      </c>
      <c r="L275" s="129">
        <v>1597.9</v>
      </c>
      <c r="M275" s="126">
        <f t="shared" si="27"/>
        <v>-0.87115384615384617</v>
      </c>
      <c r="N275" s="126">
        <f t="shared" si="23"/>
        <v>-0.1367179555084746</v>
      </c>
      <c r="O275" s="126">
        <f t="shared" si="28"/>
        <v>-0.73969427354954354</v>
      </c>
      <c r="P275" s="126"/>
      <c r="Q275" s="126"/>
      <c r="R275" s="127"/>
    </row>
    <row r="276" spans="1:18" x14ac:dyDescent="0.25">
      <c r="A276" s="128">
        <v>276</v>
      </c>
      <c r="B276" s="129">
        <v>-1.6519999999999999</v>
      </c>
      <c r="C276" s="129">
        <v>1604.1</v>
      </c>
      <c r="D276" s="126">
        <f t="shared" si="24"/>
        <v>-1.8287822878228781</v>
      </c>
      <c r="E276" s="126">
        <f t="shared" si="25"/>
        <v>-0.17947279123872209</v>
      </c>
      <c r="F276" s="126">
        <f t="shared" si="26"/>
        <v>-1.6301039211379458</v>
      </c>
      <c r="G276" s="126"/>
      <c r="H276" s="127"/>
      <c r="I276" s="73"/>
      <c r="J276" s="128">
        <v>276</v>
      </c>
      <c r="K276" s="129">
        <v>-0.86599999999999999</v>
      </c>
      <c r="L276" s="129">
        <v>1603.9</v>
      </c>
      <c r="M276" s="126">
        <f t="shared" si="27"/>
        <v>-0.83269230769230762</v>
      </c>
      <c r="N276" s="126">
        <f t="shared" si="23"/>
        <v>-0.13642664194915255</v>
      </c>
      <c r="O276" s="126">
        <f t="shared" si="28"/>
        <v>-0.70151284427966099</v>
      </c>
      <c r="P276" s="126"/>
      <c r="Q276" s="126"/>
      <c r="R276" s="127"/>
    </row>
    <row r="277" spans="1:18" x14ac:dyDescent="0.25">
      <c r="A277" s="128">
        <v>277</v>
      </c>
      <c r="B277" s="129">
        <v>-1.6419999999999999</v>
      </c>
      <c r="C277" s="129">
        <v>1610</v>
      </c>
      <c r="D277" s="126">
        <f t="shared" si="24"/>
        <v>-1.7874169741697692</v>
      </c>
      <c r="E277" s="126">
        <f t="shared" si="25"/>
        <v>-0.17959573663205278</v>
      </c>
      <c r="F277" s="126">
        <f t="shared" si="26"/>
        <v>-1.5919160800500038</v>
      </c>
      <c r="G277" s="126"/>
      <c r="H277" s="127"/>
      <c r="I277" s="73"/>
      <c r="J277" s="128">
        <v>277</v>
      </c>
      <c r="K277" s="129">
        <v>-0.81699999999999995</v>
      </c>
      <c r="L277" s="129">
        <v>1609.8</v>
      </c>
      <c r="M277" s="126">
        <f t="shared" si="27"/>
        <v>-0.77248397435895644</v>
      </c>
      <c r="N277" s="126">
        <f t="shared" ref="N277:N340" si="29">$L$17*J277+$L$16</f>
        <v>-0.1361353283898305</v>
      </c>
      <c r="O277" s="126">
        <f t="shared" si="28"/>
        <v>-0.64376627604165171</v>
      </c>
      <c r="P277" s="126"/>
      <c r="Q277" s="126"/>
      <c r="R277" s="127"/>
    </row>
    <row r="278" spans="1:18" x14ac:dyDescent="0.25">
      <c r="A278" s="128">
        <v>278</v>
      </c>
      <c r="B278" s="129">
        <v>-1.631</v>
      </c>
      <c r="C278" s="129">
        <v>1616</v>
      </c>
      <c r="D278" s="126">
        <f t="shared" ref="D278:D341" si="30">(C278-C277)*B278/$C$8</f>
        <v>-1.8055350553505534</v>
      </c>
      <c r="E278" s="126">
        <f t="shared" ref="E278:E341" si="31">$C$17*A278+$C$16</f>
        <v>-0.17971868202538346</v>
      </c>
      <c r="F278" s="126">
        <f t="shared" ref="F278:F341" si="32">(C278-C277)*(B278-E278)/$C$8</f>
        <v>-1.6065844848427489</v>
      </c>
      <c r="G278" s="126"/>
      <c r="H278" s="127"/>
      <c r="I278" s="73"/>
      <c r="J278" s="128">
        <v>278</v>
      </c>
      <c r="K278" s="129">
        <v>-0.76200000000000001</v>
      </c>
      <c r="L278" s="129">
        <v>1615.8</v>
      </c>
      <c r="M278" s="126">
        <f t="shared" ref="M278:M341" si="33">(L278-L277)*K278/$L$8</f>
        <v>-0.73269230769230764</v>
      </c>
      <c r="N278" s="126">
        <f t="shared" si="29"/>
        <v>-0.13584401483050848</v>
      </c>
      <c r="O278" s="126">
        <f t="shared" ref="O278:O341" si="34">(L278-L277)*(K278-N278)/$L$8</f>
        <v>-0.60207306266297267</v>
      </c>
      <c r="P278" s="126"/>
      <c r="Q278" s="126"/>
      <c r="R278" s="127"/>
    </row>
    <row r="279" spans="1:18" x14ac:dyDescent="0.25">
      <c r="A279" s="128">
        <v>279</v>
      </c>
      <c r="B279" s="129">
        <v>-1.619</v>
      </c>
      <c r="C279" s="129">
        <v>1622</v>
      </c>
      <c r="D279" s="126">
        <f t="shared" si="30"/>
        <v>-1.7922509225092251</v>
      </c>
      <c r="E279" s="126">
        <f t="shared" si="31"/>
        <v>-0.17984162741871415</v>
      </c>
      <c r="F279" s="126">
        <f t="shared" si="32"/>
        <v>-1.5931642500899843</v>
      </c>
      <c r="G279" s="126"/>
      <c r="H279" s="127"/>
      <c r="I279" s="73"/>
      <c r="J279" s="128">
        <v>279</v>
      </c>
      <c r="K279" s="129">
        <v>-0.71299999999999997</v>
      </c>
      <c r="L279" s="129">
        <v>1621.8</v>
      </c>
      <c r="M279" s="126">
        <f t="shared" si="33"/>
        <v>-0.68557692307692297</v>
      </c>
      <c r="N279" s="126">
        <f t="shared" si="29"/>
        <v>-0.13555270127118646</v>
      </c>
      <c r="O279" s="126">
        <f t="shared" si="34"/>
        <v>-0.55523778723924377</v>
      </c>
      <c r="P279" s="126"/>
      <c r="Q279" s="126"/>
      <c r="R279" s="127"/>
    </row>
    <row r="280" spans="1:18" x14ac:dyDescent="0.25">
      <c r="A280" s="128">
        <v>280</v>
      </c>
      <c r="B280" s="129">
        <v>-1.609</v>
      </c>
      <c r="C280" s="129">
        <v>1628</v>
      </c>
      <c r="D280" s="126">
        <f t="shared" si="30"/>
        <v>-1.781180811808118</v>
      </c>
      <c r="E280" s="126">
        <f t="shared" si="31"/>
        <v>-0.17996457281204484</v>
      </c>
      <c r="F280" s="126">
        <f t="shared" si="32"/>
        <v>-1.5819580374774411</v>
      </c>
      <c r="G280" s="126"/>
      <c r="H280" s="127"/>
      <c r="I280" s="73"/>
      <c r="J280" s="128">
        <v>280</v>
      </c>
      <c r="K280" s="129">
        <v>-0.66400000000000003</v>
      </c>
      <c r="L280" s="129">
        <v>1627.8</v>
      </c>
      <c r="M280" s="126">
        <f t="shared" si="33"/>
        <v>-0.63846153846153841</v>
      </c>
      <c r="N280" s="126">
        <f t="shared" si="29"/>
        <v>-0.13526138771186441</v>
      </c>
      <c r="O280" s="126">
        <f t="shared" si="34"/>
        <v>-0.5084025118155151</v>
      </c>
      <c r="P280" s="126"/>
      <c r="Q280" s="126"/>
      <c r="R280" s="127"/>
    </row>
    <row r="281" spans="1:18" x14ac:dyDescent="0.25">
      <c r="A281" s="128">
        <v>281</v>
      </c>
      <c r="B281" s="129">
        <v>-1.599</v>
      </c>
      <c r="C281" s="129">
        <v>1634</v>
      </c>
      <c r="D281" s="126">
        <f t="shared" si="30"/>
        <v>-1.770110701107011</v>
      </c>
      <c r="E281" s="126">
        <f t="shared" si="31"/>
        <v>-0.18008751820537552</v>
      </c>
      <c r="F281" s="126">
        <f t="shared" si="32"/>
        <v>-1.5707518248648979</v>
      </c>
      <c r="G281" s="126"/>
      <c r="H281" s="127"/>
      <c r="I281" s="73"/>
      <c r="J281" s="128">
        <v>281</v>
      </c>
      <c r="K281" s="129">
        <v>-0.61499999999999999</v>
      </c>
      <c r="L281" s="129">
        <v>1633.8</v>
      </c>
      <c r="M281" s="126">
        <f t="shared" si="33"/>
        <v>-0.59134615384615385</v>
      </c>
      <c r="N281" s="126">
        <f t="shared" si="29"/>
        <v>-0.13497007415254236</v>
      </c>
      <c r="O281" s="126">
        <f t="shared" si="34"/>
        <v>-0.46156723639178615</v>
      </c>
      <c r="P281" s="126"/>
      <c r="Q281" s="126"/>
      <c r="R281" s="127"/>
    </row>
    <row r="282" spans="1:18" x14ac:dyDescent="0.25">
      <c r="A282" s="128">
        <v>282</v>
      </c>
      <c r="B282" s="129">
        <v>-1.589</v>
      </c>
      <c r="C282" s="129">
        <v>1640</v>
      </c>
      <c r="D282" s="126">
        <f t="shared" si="30"/>
        <v>-1.7590405904059039</v>
      </c>
      <c r="E282" s="126">
        <f t="shared" si="31"/>
        <v>-0.18021046359870621</v>
      </c>
      <c r="F282" s="126">
        <f t="shared" si="32"/>
        <v>-1.5595456122523546</v>
      </c>
      <c r="G282" s="126"/>
      <c r="H282" s="127"/>
      <c r="I282" s="73"/>
      <c r="J282" s="128">
        <v>282</v>
      </c>
      <c r="K282" s="129">
        <v>-0.56699999999999995</v>
      </c>
      <c r="L282" s="129">
        <v>1639.8</v>
      </c>
      <c r="M282" s="126">
        <f t="shared" si="33"/>
        <v>-0.54519230769230764</v>
      </c>
      <c r="N282" s="126">
        <f t="shared" si="29"/>
        <v>-0.13467876059322034</v>
      </c>
      <c r="O282" s="126">
        <f t="shared" si="34"/>
        <v>-0.41569349942959571</v>
      </c>
      <c r="P282" s="126"/>
      <c r="Q282" s="126"/>
      <c r="R282" s="127"/>
    </row>
    <row r="283" spans="1:18" x14ac:dyDescent="0.25">
      <c r="A283" s="128">
        <v>283</v>
      </c>
      <c r="B283" s="129">
        <v>-1.58</v>
      </c>
      <c r="C283" s="129">
        <v>1646</v>
      </c>
      <c r="D283" s="126">
        <f t="shared" si="30"/>
        <v>-1.7490774907749078</v>
      </c>
      <c r="E283" s="126">
        <f t="shared" si="31"/>
        <v>-0.1803334089920369</v>
      </c>
      <c r="F283" s="126">
        <f t="shared" si="32"/>
        <v>-1.5494464107099222</v>
      </c>
      <c r="G283" s="126"/>
      <c r="H283" s="127"/>
      <c r="I283" s="73"/>
      <c r="J283" s="128">
        <v>283</v>
      </c>
      <c r="K283" s="129">
        <v>-0.50600000000000001</v>
      </c>
      <c r="L283" s="129">
        <v>1645.7</v>
      </c>
      <c r="M283" s="126">
        <f t="shared" si="33"/>
        <v>-0.47842948717949452</v>
      </c>
      <c r="N283" s="126">
        <f t="shared" si="29"/>
        <v>-0.13438744703389832</v>
      </c>
      <c r="O283" s="126">
        <f t="shared" si="34"/>
        <v>-0.35136443309295412</v>
      </c>
      <c r="P283" s="126"/>
      <c r="Q283" s="126"/>
      <c r="R283" s="127"/>
    </row>
    <row r="284" spans="1:18" x14ac:dyDescent="0.25">
      <c r="A284" s="128">
        <v>284</v>
      </c>
      <c r="B284" s="129">
        <v>-1.5720000000000001</v>
      </c>
      <c r="C284" s="129">
        <v>1652</v>
      </c>
      <c r="D284" s="126">
        <f t="shared" si="30"/>
        <v>-1.7402214022140223</v>
      </c>
      <c r="E284" s="126">
        <f t="shared" si="31"/>
        <v>-0.18045635438536758</v>
      </c>
      <c r="F284" s="126">
        <f t="shared" si="32"/>
        <v>-1.5404542202376004</v>
      </c>
      <c r="G284" s="126"/>
      <c r="H284" s="127"/>
      <c r="I284" s="73"/>
      <c r="J284" s="128">
        <v>284</v>
      </c>
      <c r="K284" s="129">
        <v>-0.45700000000000002</v>
      </c>
      <c r="L284" s="129">
        <v>1651.7</v>
      </c>
      <c r="M284" s="126">
        <f t="shared" si="33"/>
        <v>-0.43942307692307692</v>
      </c>
      <c r="N284" s="126">
        <f t="shared" si="29"/>
        <v>-0.13409613347457627</v>
      </c>
      <c r="O284" s="126">
        <f t="shared" si="34"/>
        <v>-0.31048448704367665</v>
      </c>
      <c r="P284" s="126"/>
      <c r="Q284" s="126"/>
      <c r="R284" s="127"/>
    </row>
    <row r="285" spans="1:18" x14ac:dyDescent="0.25">
      <c r="A285" s="128">
        <v>285</v>
      </c>
      <c r="B285" s="129">
        <v>-1.5629999999999999</v>
      </c>
      <c r="C285" s="129">
        <v>1658</v>
      </c>
      <c r="D285" s="126">
        <f t="shared" si="30"/>
        <v>-1.7302583025830258</v>
      </c>
      <c r="E285" s="126">
        <f t="shared" si="31"/>
        <v>-0.18057929977869827</v>
      </c>
      <c r="F285" s="126">
        <f t="shared" si="32"/>
        <v>-1.530355018695168</v>
      </c>
      <c r="G285" s="126"/>
      <c r="H285" s="127"/>
      <c r="I285" s="73"/>
      <c r="J285" s="128">
        <v>285</v>
      </c>
      <c r="K285" s="129">
        <v>-0.40300000000000002</v>
      </c>
      <c r="L285" s="129">
        <v>1657.7</v>
      </c>
      <c r="M285" s="126">
        <f t="shared" si="33"/>
        <v>-0.38750000000000001</v>
      </c>
      <c r="N285" s="126">
        <f t="shared" si="29"/>
        <v>-0.13380481991525423</v>
      </c>
      <c r="O285" s="126">
        <f t="shared" si="34"/>
        <v>-0.25884151931225557</v>
      </c>
      <c r="P285" s="126">
        <v>-0.36</v>
      </c>
      <c r="Q285" s="126"/>
      <c r="R285" s="74">
        <f>(L285-L284)*(K285-P285)/$L$8</f>
        <v>-4.134615384615388E-2</v>
      </c>
    </row>
    <row r="286" spans="1:18" x14ac:dyDescent="0.25">
      <c r="A286" s="128">
        <v>286</v>
      </c>
      <c r="B286" s="129">
        <v>-1.5529999999999999</v>
      </c>
      <c r="C286" s="129">
        <v>1664</v>
      </c>
      <c r="D286" s="126">
        <f t="shared" si="30"/>
        <v>-1.7191881918819187</v>
      </c>
      <c r="E286" s="126">
        <f t="shared" si="31"/>
        <v>-0.18070224517202896</v>
      </c>
      <c r="F286" s="126">
        <f t="shared" si="32"/>
        <v>-1.5191488060826248</v>
      </c>
      <c r="G286" s="126"/>
      <c r="H286" s="127"/>
      <c r="I286" s="73"/>
      <c r="J286" s="128">
        <v>286</v>
      </c>
      <c r="K286" s="129">
        <v>-0.35</v>
      </c>
      <c r="L286" s="129">
        <v>1663.7</v>
      </c>
      <c r="M286" s="126">
        <f t="shared" si="33"/>
        <v>-0.33653846153846145</v>
      </c>
      <c r="N286" s="126">
        <f t="shared" si="29"/>
        <v>-0.1335135063559322</v>
      </c>
      <c r="O286" s="126">
        <f t="shared" si="34"/>
        <v>-0.20816009004237285</v>
      </c>
      <c r="P286" s="126">
        <v>-0.36</v>
      </c>
      <c r="Q286" s="126"/>
      <c r="R286" s="74">
        <f t="shared" ref="R286:R349" si="35">(L286-L285)*(K286-P286)/$L$8</f>
        <v>9.6153846153846229E-3</v>
      </c>
    </row>
    <row r="287" spans="1:18" x14ac:dyDescent="0.25">
      <c r="A287" s="128">
        <v>287</v>
      </c>
      <c r="B287" s="129">
        <v>-1.5449999999999999</v>
      </c>
      <c r="C287" s="129">
        <v>1670</v>
      </c>
      <c r="D287" s="126">
        <f t="shared" si="30"/>
        <v>-1.7103321033210332</v>
      </c>
      <c r="E287" s="126">
        <f t="shared" si="31"/>
        <v>-0.18082519056535962</v>
      </c>
      <c r="F287" s="126">
        <f t="shared" si="32"/>
        <v>-1.510156615610303</v>
      </c>
      <c r="G287" s="126"/>
      <c r="H287" s="127"/>
      <c r="I287" s="73"/>
      <c r="J287" s="128">
        <v>287</v>
      </c>
      <c r="K287" s="129">
        <v>-0.3</v>
      </c>
      <c r="L287" s="129">
        <v>1669.7</v>
      </c>
      <c r="M287" s="126">
        <f t="shared" si="33"/>
        <v>-0.28846153846153844</v>
      </c>
      <c r="N287" s="126">
        <f t="shared" si="29"/>
        <v>-0.13322219279661018</v>
      </c>
      <c r="O287" s="126">
        <f t="shared" si="34"/>
        <v>-0.16036327615710555</v>
      </c>
      <c r="P287" s="126">
        <v>-0.36</v>
      </c>
      <c r="Q287" s="126"/>
      <c r="R287" s="74">
        <f t="shared" si="35"/>
        <v>5.7692307692307689E-2</v>
      </c>
    </row>
    <row r="288" spans="1:18" x14ac:dyDescent="0.25">
      <c r="A288" s="128">
        <v>288</v>
      </c>
      <c r="B288" s="129">
        <v>-1.538</v>
      </c>
      <c r="C288" s="129">
        <v>1676</v>
      </c>
      <c r="D288" s="126">
        <f t="shared" si="30"/>
        <v>-1.7025830258302583</v>
      </c>
      <c r="E288" s="126">
        <f t="shared" si="31"/>
        <v>-0.1809481359586903</v>
      </c>
      <c r="F288" s="126">
        <f t="shared" si="32"/>
        <v>-1.502271436208092</v>
      </c>
      <c r="G288" s="126"/>
      <c r="H288" s="127"/>
      <c r="I288" s="73"/>
      <c r="J288" s="128">
        <v>288</v>
      </c>
      <c r="K288" s="129">
        <v>-0.255</v>
      </c>
      <c r="L288" s="129">
        <v>1675.7</v>
      </c>
      <c r="M288" s="126">
        <f t="shared" si="33"/>
        <v>-0.24519230769230768</v>
      </c>
      <c r="N288" s="126">
        <f t="shared" si="29"/>
        <v>-0.13293087923728814</v>
      </c>
      <c r="O288" s="126">
        <f t="shared" si="34"/>
        <v>-0.11737415457953064</v>
      </c>
      <c r="P288" s="126">
        <v>-0.36</v>
      </c>
      <c r="Q288" s="126"/>
      <c r="R288" s="74">
        <f t="shared" si="35"/>
        <v>0.10096153846153844</v>
      </c>
    </row>
    <row r="289" spans="1:18" x14ac:dyDescent="0.25">
      <c r="A289" s="128">
        <v>289</v>
      </c>
      <c r="B289" s="129">
        <v>-1.53</v>
      </c>
      <c r="C289" s="129">
        <v>1682</v>
      </c>
      <c r="D289" s="126">
        <f t="shared" si="30"/>
        <v>-1.6937269372693726</v>
      </c>
      <c r="E289" s="126">
        <f t="shared" si="31"/>
        <v>-0.18107108135202099</v>
      </c>
      <c r="F289" s="126">
        <f t="shared" si="32"/>
        <v>-1.49327924573577</v>
      </c>
      <c r="G289" s="126"/>
      <c r="H289" s="127"/>
      <c r="I289" s="73"/>
      <c r="J289" s="128">
        <v>289</v>
      </c>
      <c r="K289" s="129">
        <v>-0.21</v>
      </c>
      <c r="L289" s="129">
        <v>1681.7</v>
      </c>
      <c r="M289" s="126">
        <f t="shared" si="33"/>
        <v>-0.20192307692307693</v>
      </c>
      <c r="N289" s="126">
        <f t="shared" si="29"/>
        <v>-0.13263956567796609</v>
      </c>
      <c r="O289" s="126">
        <f t="shared" si="34"/>
        <v>-7.4385033001955675E-2</v>
      </c>
      <c r="P289" s="126">
        <v>-0.36</v>
      </c>
      <c r="Q289" s="126"/>
      <c r="R289" s="74">
        <f t="shared" si="35"/>
        <v>0.14423076923076922</v>
      </c>
    </row>
    <row r="290" spans="1:18" x14ac:dyDescent="0.25">
      <c r="A290" s="128">
        <v>290</v>
      </c>
      <c r="B290" s="129">
        <v>-1.5229999999999999</v>
      </c>
      <c r="C290" s="129">
        <v>1688</v>
      </c>
      <c r="D290" s="126">
        <f t="shared" si="30"/>
        <v>-1.6859778597785977</v>
      </c>
      <c r="E290" s="126">
        <f t="shared" si="31"/>
        <v>-0.18119402674535168</v>
      </c>
      <c r="F290" s="126">
        <f t="shared" si="32"/>
        <v>-1.485394066333559</v>
      </c>
      <c r="G290" s="126"/>
      <c r="H290" s="127"/>
      <c r="I290" s="73"/>
      <c r="J290" s="128">
        <v>290</v>
      </c>
      <c r="K290" s="129">
        <v>-0.16700000000000001</v>
      </c>
      <c r="L290" s="129">
        <v>1687.6</v>
      </c>
      <c r="M290" s="126">
        <f t="shared" si="33"/>
        <v>-0.15790064102563739</v>
      </c>
      <c r="N290" s="126">
        <f t="shared" si="29"/>
        <v>-0.13234825211864407</v>
      </c>
      <c r="O290" s="126">
        <f t="shared" si="34"/>
        <v>-3.2763671874999255E-2</v>
      </c>
      <c r="P290" s="126">
        <v>-0.36</v>
      </c>
      <c r="Q290" s="126"/>
      <c r="R290" s="74">
        <f t="shared" si="35"/>
        <v>0.18248397435897012</v>
      </c>
    </row>
    <row r="291" spans="1:18" x14ac:dyDescent="0.25">
      <c r="A291" s="128">
        <v>291</v>
      </c>
      <c r="B291" s="129">
        <v>-1.516</v>
      </c>
      <c r="C291" s="129">
        <v>1694</v>
      </c>
      <c r="D291" s="126">
        <f t="shared" si="30"/>
        <v>-1.678228782287823</v>
      </c>
      <c r="E291" s="126">
        <f t="shared" si="31"/>
        <v>-0.18131697213868236</v>
      </c>
      <c r="F291" s="126">
        <f t="shared" si="32"/>
        <v>-1.4775088869313482</v>
      </c>
      <c r="G291" s="126"/>
      <c r="H291" s="127"/>
      <c r="I291" s="73"/>
      <c r="J291" s="128">
        <v>291</v>
      </c>
      <c r="K291" s="129">
        <v>-0.13</v>
      </c>
      <c r="L291" s="129">
        <v>1693.6</v>
      </c>
      <c r="M291" s="126">
        <f t="shared" si="33"/>
        <v>-0.125</v>
      </c>
      <c r="N291" s="126">
        <f t="shared" si="29"/>
        <v>-0.13205693855932205</v>
      </c>
      <c r="O291" s="126">
        <f t="shared" si="34"/>
        <v>1.9778255378096552E-3</v>
      </c>
      <c r="P291" s="126">
        <v>-0.36</v>
      </c>
      <c r="Q291" s="126"/>
      <c r="R291" s="74">
        <f t="shared" si="35"/>
        <v>0.22115384615384612</v>
      </c>
    </row>
    <row r="292" spans="1:18" x14ac:dyDescent="0.25">
      <c r="A292" s="128">
        <v>292</v>
      </c>
      <c r="B292" s="129">
        <v>-1.5089999999999999</v>
      </c>
      <c r="C292" s="129">
        <v>1700</v>
      </c>
      <c r="D292" s="126">
        <f t="shared" si="30"/>
        <v>-1.6704797047970477</v>
      </c>
      <c r="E292" s="126">
        <f t="shared" si="31"/>
        <v>-0.18143991753201305</v>
      </c>
      <c r="F292" s="126">
        <f t="shared" si="32"/>
        <v>-1.4696237075291367</v>
      </c>
      <c r="G292" s="126"/>
      <c r="H292" s="127"/>
      <c r="I292" s="73"/>
      <c r="J292" s="128">
        <v>292</v>
      </c>
      <c r="K292" s="129">
        <v>-0.10299999999999999</v>
      </c>
      <c r="L292" s="129">
        <v>1699.6</v>
      </c>
      <c r="M292" s="126">
        <f t="shared" si="33"/>
        <v>-9.9038461538461534E-2</v>
      </c>
      <c r="N292" s="126">
        <f t="shared" si="29"/>
        <v>-0.131765625</v>
      </c>
      <c r="O292" s="126">
        <f t="shared" si="34"/>
        <v>2.765925480769231E-2</v>
      </c>
      <c r="P292" s="126">
        <v>-0.36</v>
      </c>
      <c r="Q292" s="126"/>
      <c r="R292" s="74">
        <f t="shared" si="35"/>
        <v>0.24711538461538463</v>
      </c>
    </row>
    <row r="293" spans="1:18" x14ac:dyDescent="0.25">
      <c r="A293" s="128">
        <v>293</v>
      </c>
      <c r="B293" s="129">
        <v>-1.502</v>
      </c>
      <c r="C293" s="129">
        <v>1706</v>
      </c>
      <c r="D293" s="126">
        <f t="shared" si="30"/>
        <v>-1.6627306273062732</v>
      </c>
      <c r="E293" s="126">
        <f t="shared" si="31"/>
        <v>-0.18156286292534374</v>
      </c>
      <c r="F293" s="126">
        <f t="shared" si="32"/>
        <v>-1.4617385281269257</v>
      </c>
      <c r="G293" s="126"/>
      <c r="H293" s="127"/>
      <c r="I293" s="73"/>
      <c r="J293" s="128">
        <v>293</v>
      </c>
      <c r="K293" s="129">
        <v>-7.5999999999999998E-2</v>
      </c>
      <c r="L293" s="129">
        <v>1705.6</v>
      </c>
      <c r="M293" s="126">
        <f t="shared" si="33"/>
        <v>-7.3076923076923067E-2</v>
      </c>
      <c r="N293" s="126">
        <f t="shared" si="29"/>
        <v>-0.13147431144067798</v>
      </c>
      <c r="O293" s="126">
        <f t="shared" si="34"/>
        <v>5.3340684077574974E-2</v>
      </c>
      <c r="P293" s="126">
        <v>-0.36</v>
      </c>
      <c r="Q293" s="126"/>
      <c r="R293" s="74">
        <f t="shared" si="35"/>
        <v>0.27307692307692305</v>
      </c>
    </row>
    <row r="294" spans="1:18" x14ac:dyDescent="0.25">
      <c r="A294" s="128">
        <v>294</v>
      </c>
      <c r="B294" s="129">
        <v>-1.4950000000000001</v>
      </c>
      <c r="C294" s="129">
        <v>1712</v>
      </c>
      <c r="D294" s="126">
        <f t="shared" si="30"/>
        <v>-1.6549815498154983</v>
      </c>
      <c r="E294" s="126">
        <f t="shared" si="31"/>
        <v>-0.18168580831867442</v>
      </c>
      <c r="F294" s="126">
        <f t="shared" si="32"/>
        <v>-1.4538533487247147</v>
      </c>
      <c r="G294" s="126"/>
      <c r="H294" s="127"/>
      <c r="I294" s="73"/>
      <c r="J294" s="128">
        <v>294</v>
      </c>
      <c r="K294" s="129">
        <v>-4.2000000000000003E-2</v>
      </c>
      <c r="L294" s="129">
        <v>1711.6</v>
      </c>
      <c r="M294" s="126">
        <f t="shared" si="33"/>
        <v>-4.0384615384615387E-2</v>
      </c>
      <c r="N294" s="126">
        <f t="shared" si="29"/>
        <v>-0.13118299788135596</v>
      </c>
      <c r="O294" s="126">
        <f t="shared" si="34"/>
        <v>8.5752882578226858E-2</v>
      </c>
      <c r="P294" s="126">
        <v>-0.36</v>
      </c>
      <c r="Q294" s="126"/>
      <c r="R294" s="74">
        <f t="shared" si="35"/>
        <v>0.30576923076923074</v>
      </c>
    </row>
    <row r="295" spans="1:18" x14ac:dyDescent="0.25">
      <c r="A295" s="128">
        <v>295</v>
      </c>
      <c r="B295" s="129">
        <v>-1.488</v>
      </c>
      <c r="C295" s="129">
        <v>1718</v>
      </c>
      <c r="D295" s="126">
        <f t="shared" si="30"/>
        <v>-1.6472324723247234</v>
      </c>
      <c r="E295" s="126">
        <f t="shared" si="31"/>
        <v>-0.18180875371200511</v>
      </c>
      <c r="F295" s="126">
        <f t="shared" si="32"/>
        <v>-1.4459681693225037</v>
      </c>
      <c r="G295" s="126"/>
      <c r="H295" s="127"/>
      <c r="I295" s="73"/>
      <c r="J295" s="128">
        <v>295</v>
      </c>
      <c r="K295" s="129">
        <v>-1.4E-2</v>
      </c>
      <c r="L295" s="129">
        <v>1717.6</v>
      </c>
      <c r="M295" s="126">
        <f t="shared" si="33"/>
        <v>-1.3461538461538462E-2</v>
      </c>
      <c r="N295" s="126">
        <f t="shared" si="29"/>
        <v>-0.13089168432203391</v>
      </c>
      <c r="O295" s="126">
        <f t="shared" si="34"/>
        <v>0.11239585030964799</v>
      </c>
      <c r="P295" s="126">
        <v>-0.36</v>
      </c>
      <c r="Q295" s="126"/>
      <c r="R295" s="74">
        <f t="shared" si="35"/>
        <v>0.33269230769230762</v>
      </c>
    </row>
    <row r="296" spans="1:18" x14ac:dyDescent="0.25">
      <c r="A296" s="128">
        <v>296</v>
      </c>
      <c r="B296" s="129">
        <v>-1.482</v>
      </c>
      <c r="C296" s="129">
        <v>1724</v>
      </c>
      <c r="D296" s="126">
        <f t="shared" si="30"/>
        <v>-1.640590405904059</v>
      </c>
      <c r="E296" s="126">
        <f t="shared" si="31"/>
        <v>-0.1819316991053358</v>
      </c>
      <c r="F296" s="126">
        <f t="shared" si="32"/>
        <v>-1.4391900009904033</v>
      </c>
      <c r="G296" s="126"/>
      <c r="H296" s="127"/>
      <c r="I296" s="73"/>
      <c r="J296" s="128">
        <v>296</v>
      </c>
      <c r="K296" s="129">
        <v>4.0000000000000001E-3</v>
      </c>
      <c r="L296" s="129">
        <v>1723.6</v>
      </c>
      <c r="M296" s="126">
        <f t="shared" si="33"/>
        <v>3.8461538461538459E-3</v>
      </c>
      <c r="N296" s="126">
        <f t="shared" si="29"/>
        <v>-0.13060037076271186</v>
      </c>
      <c r="O296" s="126">
        <f t="shared" si="34"/>
        <v>0.12942343342568449</v>
      </c>
      <c r="P296" s="126">
        <v>-0.36</v>
      </c>
      <c r="Q296" s="126"/>
      <c r="R296" s="74">
        <f t="shared" si="35"/>
        <v>0.35000000000000003</v>
      </c>
    </row>
    <row r="297" spans="1:18" x14ac:dyDescent="0.25">
      <c r="A297" s="128">
        <v>297</v>
      </c>
      <c r="B297" s="129">
        <v>-1.476</v>
      </c>
      <c r="C297" s="129">
        <v>1730</v>
      </c>
      <c r="D297" s="126">
        <f t="shared" si="30"/>
        <v>-1.6339483394833949</v>
      </c>
      <c r="E297" s="126">
        <f t="shared" si="31"/>
        <v>-0.18205464449866648</v>
      </c>
      <c r="F297" s="126">
        <f t="shared" si="32"/>
        <v>-1.4324118326583029</v>
      </c>
      <c r="G297" s="126"/>
      <c r="H297" s="127"/>
      <c r="I297" s="73"/>
      <c r="J297" s="128">
        <v>297</v>
      </c>
      <c r="K297" s="129">
        <v>0.03</v>
      </c>
      <c r="L297" s="129">
        <v>1729.6</v>
      </c>
      <c r="M297" s="126">
        <f t="shared" si="33"/>
        <v>2.8846153846153844E-2</v>
      </c>
      <c r="N297" s="126">
        <f t="shared" si="29"/>
        <v>-0.13030905720338984</v>
      </c>
      <c r="O297" s="126">
        <f t="shared" si="34"/>
        <v>0.15414332423402868</v>
      </c>
      <c r="P297" s="126">
        <v>-0.36</v>
      </c>
      <c r="Q297" s="126"/>
      <c r="R297" s="74">
        <f t="shared" si="35"/>
        <v>0.37499999999999994</v>
      </c>
    </row>
    <row r="298" spans="1:18" x14ac:dyDescent="0.25">
      <c r="A298" s="128">
        <v>298</v>
      </c>
      <c r="B298" s="129">
        <v>-1.47</v>
      </c>
      <c r="C298" s="129">
        <v>1736</v>
      </c>
      <c r="D298" s="126">
        <f t="shared" si="30"/>
        <v>-1.6273062730627308</v>
      </c>
      <c r="E298" s="126">
        <f t="shared" si="31"/>
        <v>-0.18217758989199717</v>
      </c>
      <c r="F298" s="126">
        <f t="shared" si="32"/>
        <v>-1.4256336643262024</v>
      </c>
      <c r="G298" s="126"/>
      <c r="H298" s="127"/>
      <c r="I298" s="73"/>
      <c r="J298" s="128">
        <v>298</v>
      </c>
      <c r="K298" s="129">
        <v>5.8999999999999997E-2</v>
      </c>
      <c r="L298" s="129">
        <v>1735.6</v>
      </c>
      <c r="M298" s="126">
        <f t="shared" si="33"/>
        <v>5.6730769230769224E-2</v>
      </c>
      <c r="N298" s="126">
        <f t="shared" si="29"/>
        <v>-0.13001774364406782</v>
      </c>
      <c r="O298" s="126">
        <f t="shared" si="34"/>
        <v>0.18174783042698825</v>
      </c>
      <c r="P298" s="126">
        <v>-0.36</v>
      </c>
      <c r="Q298" s="126"/>
      <c r="R298" s="74">
        <f t="shared" si="35"/>
        <v>0.40288461538461534</v>
      </c>
    </row>
    <row r="299" spans="1:18" x14ac:dyDescent="0.25">
      <c r="A299" s="128">
        <v>299</v>
      </c>
      <c r="B299" s="129">
        <v>-1.4650000000000001</v>
      </c>
      <c r="C299" s="129">
        <v>1742</v>
      </c>
      <c r="D299" s="126">
        <f t="shared" si="30"/>
        <v>-1.6217712177121772</v>
      </c>
      <c r="E299" s="126">
        <f t="shared" si="31"/>
        <v>-0.18230053528532786</v>
      </c>
      <c r="F299" s="126">
        <f t="shared" si="32"/>
        <v>-1.4199625070642128</v>
      </c>
      <c r="G299" s="126"/>
      <c r="H299" s="127"/>
      <c r="I299" s="73"/>
      <c r="J299" s="128">
        <v>299</v>
      </c>
      <c r="K299" s="129">
        <v>7.8E-2</v>
      </c>
      <c r="L299" s="129">
        <v>1741.6</v>
      </c>
      <c r="M299" s="126">
        <f t="shared" si="33"/>
        <v>7.4999999999999997E-2</v>
      </c>
      <c r="N299" s="126">
        <f t="shared" si="29"/>
        <v>-0.12972643008474577</v>
      </c>
      <c r="O299" s="126">
        <f t="shared" si="34"/>
        <v>0.19973695200456323</v>
      </c>
      <c r="P299" s="126">
        <v>-0.36</v>
      </c>
      <c r="Q299" s="126"/>
      <c r="R299" s="74">
        <f t="shared" si="35"/>
        <v>0.42115384615384616</v>
      </c>
    </row>
    <row r="300" spans="1:18" x14ac:dyDescent="0.25">
      <c r="A300" s="128">
        <v>300</v>
      </c>
      <c r="B300" s="129">
        <v>-1.46</v>
      </c>
      <c r="C300" s="129">
        <v>1747.9</v>
      </c>
      <c r="D300" s="126">
        <f t="shared" si="30"/>
        <v>-1.5892988929889542</v>
      </c>
      <c r="E300" s="126">
        <f t="shared" si="31"/>
        <v>-0.18242348067865854</v>
      </c>
      <c r="F300" s="126">
        <f t="shared" si="32"/>
        <v>-1.3907198273055406</v>
      </c>
      <c r="G300" s="126"/>
      <c r="H300" s="127"/>
      <c r="I300" s="73"/>
      <c r="J300" s="128">
        <v>300</v>
      </c>
      <c r="K300" s="129">
        <v>0.10299999999999999</v>
      </c>
      <c r="L300" s="129">
        <v>1747.5</v>
      </c>
      <c r="M300" s="126">
        <f t="shared" si="33"/>
        <v>9.7387820512822007E-2</v>
      </c>
      <c r="N300" s="126">
        <f t="shared" si="29"/>
        <v>-0.12943511652542372</v>
      </c>
      <c r="O300" s="126">
        <f t="shared" si="34"/>
        <v>0.21977038261218285</v>
      </c>
      <c r="P300" s="126">
        <v>-0.36</v>
      </c>
      <c r="Q300" s="126"/>
      <c r="R300" s="74">
        <f t="shared" si="35"/>
        <v>0.43777243589744258</v>
      </c>
    </row>
    <row r="301" spans="1:18" x14ac:dyDescent="0.25">
      <c r="A301" s="128">
        <v>301</v>
      </c>
      <c r="B301" s="129">
        <v>-1.456</v>
      </c>
      <c r="C301" s="129">
        <v>1753.9</v>
      </c>
      <c r="D301" s="126">
        <f t="shared" si="30"/>
        <v>-1.611808118081181</v>
      </c>
      <c r="E301" s="126">
        <f t="shared" si="31"/>
        <v>-0.18254642607198923</v>
      </c>
      <c r="F301" s="126">
        <f t="shared" si="32"/>
        <v>-1.4097272036103441</v>
      </c>
      <c r="G301" s="126"/>
      <c r="H301" s="127"/>
      <c r="I301" s="73"/>
      <c r="J301" s="128">
        <v>301</v>
      </c>
      <c r="K301" s="129">
        <v>0.13</v>
      </c>
      <c r="L301" s="129">
        <v>1753.5</v>
      </c>
      <c r="M301" s="126">
        <f t="shared" si="33"/>
        <v>0.125</v>
      </c>
      <c r="N301" s="126">
        <f t="shared" si="29"/>
        <v>-0.1291438029661017</v>
      </c>
      <c r="O301" s="126">
        <f t="shared" si="34"/>
        <v>0.24917673362125164</v>
      </c>
      <c r="P301" s="126">
        <v>-0.36</v>
      </c>
      <c r="Q301" s="126"/>
      <c r="R301" s="74">
        <f t="shared" si="35"/>
        <v>0.47115384615384615</v>
      </c>
    </row>
    <row r="302" spans="1:18" x14ac:dyDescent="0.25">
      <c r="A302" s="128">
        <v>302</v>
      </c>
      <c r="B302" s="129">
        <v>-1.4510000000000001</v>
      </c>
      <c r="C302" s="129">
        <v>1759.9</v>
      </c>
      <c r="D302" s="126">
        <f t="shared" si="30"/>
        <v>-1.6062730627306272</v>
      </c>
      <c r="E302" s="126">
        <f t="shared" si="31"/>
        <v>-0.18266937146531992</v>
      </c>
      <c r="F302" s="126">
        <f t="shared" si="32"/>
        <v>-1.4040560463483542</v>
      </c>
      <c r="G302" s="126"/>
      <c r="H302" s="127"/>
      <c r="I302" s="73"/>
      <c r="J302" s="128">
        <v>302</v>
      </c>
      <c r="K302" s="129">
        <v>0.152</v>
      </c>
      <c r="L302" s="129">
        <v>1759.5</v>
      </c>
      <c r="M302" s="126">
        <f t="shared" si="33"/>
        <v>0.14615384615384613</v>
      </c>
      <c r="N302" s="126">
        <f t="shared" si="29"/>
        <v>-0.12885248940677968</v>
      </c>
      <c r="O302" s="126">
        <f t="shared" si="34"/>
        <v>0.27005047058344195</v>
      </c>
      <c r="P302" s="126">
        <v>-0.36</v>
      </c>
      <c r="Q302" s="126"/>
      <c r="R302" s="74">
        <f t="shared" si="35"/>
        <v>0.49230769230769228</v>
      </c>
    </row>
    <row r="303" spans="1:18" x14ac:dyDescent="0.25">
      <c r="A303" s="128">
        <v>303</v>
      </c>
      <c r="B303" s="129">
        <v>-1.446</v>
      </c>
      <c r="C303" s="129">
        <v>1765.9</v>
      </c>
      <c r="D303" s="126">
        <f t="shared" si="30"/>
        <v>-1.6007380073800739</v>
      </c>
      <c r="E303" s="126">
        <f t="shared" si="31"/>
        <v>-0.18279231685865061</v>
      </c>
      <c r="F303" s="126">
        <f t="shared" si="32"/>
        <v>-1.3983848890863644</v>
      </c>
      <c r="G303" s="126"/>
      <c r="H303" s="127"/>
      <c r="I303" s="73"/>
      <c r="J303" s="128">
        <v>303</v>
      </c>
      <c r="K303" s="129">
        <v>0.17699999999999999</v>
      </c>
      <c r="L303" s="129">
        <v>1765.5</v>
      </c>
      <c r="M303" s="126">
        <f t="shared" si="33"/>
        <v>0.17019230769230767</v>
      </c>
      <c r="N303" s="126">
        <f t="shared" si="29"/>
        <v>-0.12856117584745763</v>
      </c>
      <c r="O303" s="126">
        <f t="shared" si="34"/>
        <v>0.29380882293024768</v>
      </c>
      <c r="P303" s="126">
        <v>-0.36</v>
      </c>
      <c r="Q303" s="126"/>
      <c r="R303" s="74">
        <f t="shared" si="35"/>
        <v>0.51634615384615379</v>
      </c>
    </row>
    <row r="304" spans="1:18" x14ac:dyDescent="0.25">
      <c r="A304" s="128">
        <v>304</v>
      </c>
      <c r="B304" s="129">
        <v>-1.4419999999999999</v>
      </c>
      <c r="C304" s="129">
        <v>1771.9</v>
      </c>
      <c r="D304" s="126">
        <f t="shared" si="30"/>
        <v>-1.5963099630996309</v>
      </c>
      <c r="E304" s="126">
        <f t="shared" si="31"/>
        <v>-0.18291526225198129</v>
      </c>
      <c r="F304" s="126">
        <f t="shared" si="32"/>
        <v>-1.3938207428944858</v>
      </c>
      <c r="G304" s="126"/>
      <c r="H304" s="127"/>
      <c r="I304" s="73"/>
      <c r="J304" s="128">
        <v>304</v>
      </c>
      <c r="K304" s="129">
        <v>0.20699999999999999</v>
      </c>
      <c r="L304" s="129">
        <v>1771.5</v>
      </c>
      <c r="M304" s="126">
        <f t="shared" si="33"/>
        <v>0.19903846153846153</v>
      </c>
      <c r="N304" s="126">
        <f t="shared" si="29"/>
        <v>-0.12826986228813558</v>
      </c>
      <c r="O304" s="126">
        <f t="shared" si="34"/>
        <v>0.32237486758474576</v>
      </c>
      <c r="P304" s="126">
        <v>-0.36</v>
      </c>
      <c r="Q304" s="126"/>
      <c r="R304" s="74">
        <f t="shared" si="35"/>
        <v>0.54519230769230764</v>
      </c>
    </row>
    <row r="305" spans="1:18" x14ac:dyDescent="0.25">
      <c r="A305" s="128">
        <v>305</v>
      </c>
      <c r="B305" s="129">
        <v>-1.4379999999999999</v>
      </c>
      <c r="C305" s="129">
        <v>1777.9</v>
      </c>
      <c r="D305" s="126">
        <f t="shared" si="30"/>
        <v>-1.5918819188191882</v>
      </c>
      <c r="E305" s="126">
        <f t="shared" si="31"/>
        <v>-0.18303820764531198</v>
      </c>
      <c r="F305" s="126">
        <f t="shared" si="32"/>
        <v>-1.3892565967026065</v>
      </c>
      <c r="G305" s="126"/>
      <c r="H305" s="127"/>
      <c r="I305" s="73"/>
      <c r="J305" s="128">
        <v>305</v>
      </c>
      <c r="K305" s="129">
        <v>0.23499999999999999</v>
      </c>
      <c r="L305" s="129">
        <v>1777.5</v>
      </c>
      <c r="M305" s="126">
        <f t="shared" si="33"/>
        <v>0.22596153846153844</v>
      </c>
      <c r="N305" s="126">
        <f t="shared" si="29"/>
        <v>-0.12797854872881356</v>
      </c>
      <c r="O305" s="126">
        <f t="shared" si="34"/>
        <v>0.34901783531616681</v>
      </c>
      <c r="P305" s="126">
        <v>-0.36</v>
      </c>
      <c r="Q305" s="126"/>
      <c r="R305" s="74">
        <f t="shared" si="35"/>
        <v>0.57211538461538458</v>
      </c>
    </row>
    <row r="306" spans="1:18" x14ac:dyDescent="0.25">
      <c r="A306" s="128">
        <v>306</v>
      </c>
      <c r="B306" s="129">
        <v>-1.4330000000000001</v>
      </c>
      <c r="C306" s="129">
        <v>1783.9</v>
      </c>
      <c r="D306" s="126">
        <f t="shared" si="30"/>
        <v>-1.5863468634686348</v>
      </c>
      <c r="E306" s="126">
        <f t="shared" si="31"/>
        <v>-0.18316115303864267</v>
      </c>
      <c r="F306" s="126">
        <f t="shared" si="32"/>
        <v>-1.3835854394406171</v>
      </c>
      <c r="G306" s="126"/>
      <c r="H306" s="127"/>
      <c r="I306" s="73"/>
      <c r="J306" s="128">
        <v>306</v>
      </c>
      <c r="K306" s="129">
        <v>0.26100000000000001</v>
      </c>
      <c r="L306" s="129">
        <v>1783.5</v>
      </c>
      <c r="M306" s="126">
        <f t="shared" si="33"/>
        <v>0.25096153846153846</v>
      </c>
      <c r="N306" s="126">
        <f t="shared" si="29"/>
        <v>-0.12768723516949154</v>
      </c>
      <c r="O306" s="126">
        <f t="shared" si="34"/>
        <v>0.37373772612451112</v>
      </c>
      <c r="P306" s="126">
        <v>-0.36</v>
      </c>
      <c r="Q306" s="126"/>
      <c r="R306" s="74">
        <f t="shared" si="35"/>
        <v>0.5971153846153846</v>
      </c>
    </row>
    <row r="307" spans="1:18" x14ac:dyDescent="0.25">
      <c r="A307" s="128">
        <v>307</v>
      </c>
      <c r="B307" s="129">
        <v>-1.4279999999999999</v>
      </c>
      <c r="C307" s="129">
        <v>1789.9</v>
      </c>
      <c r="D307" s="126">
        <f t="shared" si="30"/>
        <v>-1.5808118081180811</v>
      </c>
      <c r="E307" s="126">
        <f t="shared" si="31"/>
        <v>-0.18328409843197335</v>
      </c>
      <c r="F307" s="126">
        <f t="shared" si="32"/>
        <v>-1.3779142821786274</v>
      </c>
      <c r="G307" s="126"/>
      <c r="H307" s="127"/>
      <c r="I307" s="73"/>
      <c r="J307" s="128">
        <v>307</v>
      </c>
      <c r="K307" s="129">
        <v>0.28899999999999998</v>
      </c>
      <c r="L307" s="129">
        <v>1789.5</v>
      </c>
      <c r="M307" s="126">
        <f t="shared" si="33"/>
        <v>0.2778846153846154</v>
      </c>
      <c r="N307" s="126">
        <f t="shared" si="29"/>
        <v>-0.12739592161016949</v>
      </c>
      <c r="O307" s="126">
        <f t="shared" si="34"/>
        <v>0.40038069385593211</v>
      </c>
      <c r="P307" s="126">
        <v>-0.36</v>
      </c>
      <c r="Q307" s="126"/>
      <c r="R307" s="74">
        <f t="shared" si="35"/>
        <v>0.62403846153846154</v>
      </c>
    </row>
    <row r="308" spans="1:18" x14ac:dyDescent="0.25">
      <c r="A308" s="128">
        <v>308</v>
      </c>
      <c r="B308" s="129">
        <v>-1.423</v>
      </c>
      <c r="C308" s="129">
        <v>1795.9</v>
      </c>
      <c r="D308" s="126">
        <f t="shared" si="30"/>
        <v>-1.5752767527675278</v>
      </c>
      <c r="E308" s="126">
        <f t="shared" si="31"/>
        <v>-0.18340704382530404</v>
      </c>
      <c r="F308" s="126">
        <f t="shared" si="32"/>
        <v>-1.3722431249166376</v>
      </c>
      <c r="G308" s="126"/>
      <c r="H308" s="127"/>
      <c r="I308" s="73"/>
      <c r="J308" s="128">
        <v>308</v>
      </c>
      <c r="K308" s="129">
        <v>0.32300000000000001</v>
      </c>
      <c r="L308" s="129">
        <v>1795.5</v>
      </c>
      <c r="M308" s="126">
        <f t="shared" si="33"/>
        <v>0.31057692307692308</v>
      </c>
      <c r="N308" s="126">
        <f t="shared" si="29"/>
        <v>-0.12710460805084745</v>
      </c>
      <c r="O308" s="126">
        <f t="shared" si="34"/>
        <v>0.43279289235658408</v>
      </c>
      <c r="P308" s="126">
        <v>-0.36</v>
      </c>
      <c r="Q308" s="126"/>
      <c r="R308" s="74">
        <f t="shared" si="35"/>
        <v>0.65673076923076934</v>
      </c>
    </row>
    <row r="309" spans="1:18" x14ac:dyDescent="0.25">
      <c r="A309" s="128">
        <v>309</v>
      </c>
      <c r="B309" s="129">
        <v>-1.4159999999999999</v>
      </c>
      <c r="C309" s="129">
        <v>1801.9</v>
      </c>
      <c r="D309" s="126">
        <f t="shared" si="30"/>
        <v>-1.5675276752767526</v>
      </c>
      <c r="E309" s="126">
        <f t="shared" si="31"/>
        <v>-0.18352998921863473</v>
      </c>
      <c r="F309" s="126">
        <f t="shared" si="32"/>
        <v>-1.3643579455144266</v>
      </c>
      <c r="G309" s="126"/>
      <c r="H309" s="127"/>
      <c r="I309" s="73"/>
      <c r="J309" s="128">
        <v>309</v>
      </c>
      <c r="K309" s="129">
        <v>0.36099999999999999</v>
      </c>
      <c r="L309" s="129">
        <v>1801.5</v>
      </c>
      <c r="M309" s="126">
        <f t="shared" si="33"/>
        <v>0.3471153846153846</v>
      </c>
      <c r="N309" s="126">
        <f t="shared" si="29"/>
        <v>-0.12681329449152542</v>
      </c>
      <c r="O309" s="126">
        <f t="shared" si="34"/>
        <v>0.46905124470338982</v>
      </c>
      <c r="P309" s="126">
        <v>-0.36</v>
      </c>
      <c r="Q309" s="126"/>
      <c r="R309" s="74">
        <f t="shared" si="35"/>
        <v>0.69326923076923064</v>
      </c>
    </row>
    <row r="310" spans="1:18" x14ac:dyDescent="0.25">
      <c r="A310" s="128">
        <v>310</v>
      </c>
      <c r="B310" s="129">
        <v>-1.411</v>
      </c>
      <c r="C310" s="129">
        <v>1807.9</v>
      </c>
      <c r="D310" s="126">
        <f t="shared" si="30"/>
        <v>-1.5619926199261995</v>
      </c>
      <c r="E310" s="126">
        <f t="shared" si="31"/>
        <v>-0.18365293461196538</v>
      </c>
      <c r="F310" s="126">
        <f t="shared" si="32"/>
        <v>-1.3586867882524372</v>
      </c>
      <c r="G310" s="126"/>
      <c r="H310" s="127"/>
      <c r="I310" s="73"/>
      <c r="J310" s="128">
        <v>310</v>
      </c>
      <c r="K310" s="129">
        <v>0.39600000000000002</v>
      </c>
      <c r="L310" s="129">
        <v>1807.5</v>
      </c>
      <c r="M310" s="126">
        <f t="shared" si="33"/>
        <v>0.3807692307692308</v>
      </c>
      <c r="N310" s="126">
        <f t="shared" si="29"/>
        <v>-0.1265219809322034</v>
      </c>
      <c r="O310" s="126">
        <f t="shared" si="34"/>
        <v>0.50242498166558025</v>
      </c>
      <c r="P310" s="126">
        <v>-0.36</v>
      </c>
      <c r="Q310" s="126"/>
      <c r="R310" s="74">
        <f t="shared" si="35"/>
        <v>0.72692307692307678</v>
      </c>
    </row>
    <row r="311" spans="1:18" x14ac:dyDescent="0.25">
      <c r="A311" s="128">
        <v>311</v>
      </c>
      <c r="B311" s="129">
        <v>-1.405</v>
      </c>
      <c r="C311" s="129">
        <v>1813.9</v>
      </c>
      <c r="D311" s="126">
        <f t="shared" si="30"/>
        <v>-1.555350553505535</v>
      </c>
      <c r="E311" s="126">
        <f t="shared" si="31"/>
        <v>-0.18377588000529607</v>
      </c>
      <c r="F311" s="126">
        <f t="shared" si="32"/>
        <v>-1.3519086199203365</v>
      </c>
      <c r="G311" s="126"/>
      <c r="H311" s="127"/>
      <c r="I311" s="73"/>
      <c r="J311" s="128">
        <v>311</v>
      </c>
      <c r="K311" s="129">
        <v>0.43</v>
      </c>
      <c r="L311" s="129">
        <v>1813.5</v>
      </c>
      <c r="M311" s="126">
        <f t="shared" si="33"/>
        <v>0.41346153846153844</v>
      </c>
      <c r="N311" s="126">
        <f t="shared" si="29"/>
        <v>-0.12623066737288136</v>
      </c>
      <c r="O311" s="126">
        <f t="shared" si="34"/>
        <v>0.53483718016623205</v>
      </c>
      <c r="P311" s="126">
        <v>-0.36</v>
      </c>
      <c r="Q311" s="126"/>
      <c r="R311" s="74">
        <f t="shared" si="35"/>
        <v>0.75961538461538458</v>
      </c>
    </row>
    <row r="312" spans="1:18" x14ac:dyDescent="0.25">
      <c r="A312" s="128">
        <v>312</v>
      </c>
      <c r="B312" s="129">
        <v>-1.399</v>
      </c>
      <c r="C312" s="129">
        <v>1819.9</v>
      </c>
      <c r="D312" s="126">
        <f t="shared" si="30"/>
        <v>-1.5487084870848709</v>
      </c>
      <c r="E312" s="126">
        <f t="shared" si="31"/>
        <v>-0.18389882539862676</v>
      </c>
      <c r="F312" s="126">
        <f t="shared" si="32"/>
        <v>-1.3451304515882363</v>
      </c>
      <c r="G312" s="126"/>
      <c r="H312" s="127"/>
      <c r="I312" s="73"/>
      <c r="J312" s="128">
        <v>312</v>
      </c>
      <c r="K312" s="129">
        <v>0.46899999999999997</v>
      </c>
      <c r="L312" s="129">
        <v>1819.4</v>
      </c>
      <c r="M312" s="126">
        <f t="shared" si="33"/>
        <v>0.44344551282051958</v>
      </c>
      <c r="N312" s="126">
        <f t="shared" si="29"/>
        <v>-0.12593935381355931</v>
      </c>
      <c r="O312" s="126">
        <f t="shared" si="34"/>
        <v>0.56252278645834186</v>
      </c>
      <c r="P312" s="126">
        <v>-0.36</v>
      </c>
      <c r="Q312" s="126"/>
      <c r="R312" s="74">
        <f t="shared" si="35"/>
        <v>0.7838301282051402</v>
      </c>
    </row>
    <row r="313" spans="1:18" x14ac:dyDescent="0.25">
      <c r="A313" s="128">
        <v>313</v>
      </c>
      <c r="B313" s="129">
        <v>-1.393</v>
      </c>
      <c r="C313" s="129">
        <v>1825.9</v>
      </c>
      <c r="D313" s="126">
        <f t="shared" si="30"/>
        <v>-1.5420664206642067</v>
      </c>
      <c r="E313" s="126">
        <f t="shared" si="31"/>
        <v>-0.18402177079195745</v>
      </c>
      <c r="F313" s="126">
        <f t="shared" si="32"/>
        <v>-1.3383522832561356</v>
      </c>
      <c r="G313" s="126"/>
      <c r="H313" s="127"/>
      <c r="I313" s="73"/>
      <c r="J313" s="128">
        <v>313</v>
      </c>
      <c r="K313" s="129">
        <v>0.51700000000000002</v>
      </c>
      <c r="L313" s="129">
        <v>1825.4</v>
      </c>
      <c r="M313" s="126">
        <f t="shared" si="33"/>
        <v>0.49711538461538463</v>
      </c>
      <c r="N313" s="126">
        <f t="shared" si="29"/>
        <v>-0.12564804025423729</v>
      </c>
      <c r="O313" s="126">
        <f t="shared" si="34"/>
        <v>0.61793080793676658</v>
      </c>
      <c r="P313" s="126">
        <v>-0.36</v>
      </c>
      <c r="Q313" s="126"/>
      <c r="R313" s="74">
        <f t="shared" si="35"/>
        <v>0.84326923076923077</v>
      </c>
    </row>
    <row r="314" spans="1:18" x14ac:dyDescent="0.25">
      <c r="A314" s="128">
        <v>314</v>
      </c>
      <c r="B314" s="129">
        <v>-1.389</v>
      </c>
      <c r="C314" s="129">
        <v>1831.9</v>
      </c>
      <c r="D314" s="126">
        <f t="shared" si="30"/>
        <v>-1.5376383763837638</v>
      </c>
      <c r="E314" s="126">
        <f t="shared" si="31"/>
        <v>-0.18414471618528813</v>
      </c>
      <c r="F314" s="126">
        <f t="shared" si="32"/>
        <v>-1.3337881370642568</v>
      </c>
      <c r="G314" s="126"/>
      <c r="H314" s="127"/>
      <c r="I314" s="73"/>
      <c r="J314" s="128">
        <v>314</v>
      </c>
      <c r="K314" s="129">
        <v>0.55700000000000005</v>
      </c>
      <c r="L314" s="129">
        <v>1831.4</v>
      </c>
      <c r="M314" s="126">
        <f t="shared" si="33"/>
        <v>0.53557692307692317</v>
      </c>
      <c r="N314" s="126">
        <f t="shared" si="29"/>
        <v>-0.12535672669491527</v>
      </c>
      <c r="O314" s="126">
        <f t="shared" si="34"/>
        <v>0.65611223720664935</v>
      </c>
      <c r="P314" s="126">
        <v>-0.36</v>
      </c>
      <c r="Q314" s="126"/>
      <c r="R314" s="74">
        <f t="shared" si="35"/>
        <v>0.88173076923076932</v>
      </c>
    </row>
    <row r="315" spans="1:18" x14ac:dyDescent="0.25">
      <c r="A315" s="128">
        <v>315</v>
      </c>
      <c r="B315" s="129">
        <v>-1.385</v>
      </c>
      <c r="C315" s="129">
        <v>1837.9</v>
      </c>
      <c r="D315" s="126">
        <f t="shared" si="30"/>
        <v>-1.5332103321033212</v>
      </c>
      <c r="E315" s="126">
        <f t="shared" si="31"/>
        <v>-0.18426766157861882</v>
      </c>
      <c r="F315" s="126">
        <f t="shared" si="32"/>
        <v>-1.329223990872378</v>
      </c>
      <c r="G315" s="126"/>
      <c r="H315" s="127"/>
      <c r="I315" s="73"/>
      <c r="J315" s="128">
        <v>315</v>
      </c>
      <c r="K315" s="129">
        <v>0.6</v>
      </c>
      <c r="L315" s="129">
        <v>1837.4</v>
      </c>
      <c r="M315" s="126">
        <f t="shared" si="33"/>
        <v>0.57692307692307687</v>
      </c>
      <c r="N315" s="126">
        <f t="shared" si="29"/>
        <v>-0.12506541313559322</v>
      </c>
      <c r="O315" s="126">
        <f t="shared" si="34"/>
        <v>0.69717828186114728</v>
      </c>
      <c r="P315" s="126">
        <v>-0.36</v>
      </c>
      <c r="Q315" s="126"/>
      <c r="R315" s="74">
        <f t="shared" si="35"/>
        <v>0.92307692307692302</v>
      </c>
    </row>
    <row r="316" spans="1:18" x14ac:dyDescent="0.25">
      <c r="A316" s="128">
        <v>316</v>
      </c>
      <c r="B316" s="129">
        <v>-1.38</v>
      </c>
      <c r="C316" s="129">
        <v>1843.9</v>
      </c>
      <c r="D316" s="126">
        <f t="shared" si="30"/>
        <v>-1.5276752767527675</v>
      </c>
      <c r="E316" s="126">
        <f t="shared" si="31"/>
        <v>-0.18439060697194951</v>
      </c>
      <c r="F316" s="126">
        <f t="shared" si="32"/>
        <v>-1.3235528336103881</v>
      </c>
      <c r="G316" s="126"/>
      <c r="H316" s="127"/>
      <c r="I316" s="73"/>
      <c r="J316" s="128">
        <v>316</v>
      </c>
      <c r="K316" s="129">
        <v>0.64200000000000002</v>
      </c>
      <c r="L316" s="129">
        <v>1843.4</v>
      </c>
      <c r="M316" s="126">
        <f t="shared" si="33"/>
        <v>0.61730769230769234</v>
      </c>
      <c r="N316" s="126">
        <f t="shared" si="29"/>
        <v>-0.1247740995762712</v>
      </c>
      <c r="O316" s="126">
        <f t="shared" si="34"/>
        <v>0.73728278805410696</v>
      </c>
      <c r="P316" s="126">
        <v>-0.36</v>
      </c>
      <c r="Q316" s="126"/>
      <c r="R316" s="74">
        <f t="shared" si="35"/>
        <v>0.96346153846153848</v>
      </c>
    </row>
    <row r="317" spans="1:18" x14ac:dyDescent="0.25">
      <c r="A317" s="128">
        <v>317</v>
      </c>
      <c r="B317" s="129">
        <v>-1.377</v>
      </c>
      <c r="C317" s="129">
        <v>1849.9</v>
      </c>
      <c r="D317" s="126">
        <f t="shared" si="30"/>
        <v>-1.5243542435424355</v>
      </c>
      <c r="E317" s="126">
        <f t="shared" si="31"/>
        <v>-0.18451355236528019</v>
      </c>
      <c r="F317" s="126">
        <f t="shared" si="32"/>
        <v>-1.3200956984886199</v>
      </c>
      <c r="G317" s="126"/>
      <c r="H317" s="127"/>
      <c r="I317" s="73"/>
      <c r="J317" s="128">
        <v>317</v>
      </c>
      <c r="K317" s="129">
        <v>0.68799999999999994</v>
      </c>
      <c r="L317" s="129">
        <v>1849.4</v>
      </c>
      <c r="M317" s="126">
        <f t="shared" si="33"/>
        <v>0.66153846153846152</v>
      </c>
      <c r="N317" s="126">
        <f t="shared" si="29"/>
        <v>-0.12448278601694916</v>
      </c>
      <c r="O317" s="126">
        <f t="shared" si="34"/>
        <v>0.78123344809322037</v>
      </c>
      <c r="P317" s="126">
        <v>-0.36</v>
      </c>
      <c r="Q317" s="126"/>
      <c r="R317" s="74">
        <f t="shared" si="35"/>
        <v>1.0076923076923077</v>
      </c>
    </row>
    <row r="318" spans="1:18" x14ac:dyDescent="0.25">
      <c r="A318" s="128">
        <v>318</v>
      </c>
      <c r="B318" s="129">
        <v>-1.3740000000000001</v>
      </c>
      <c r="C318" s="129">
        <v>1855.9</v>
      </c>
      <c r="D318" s="126">
        <f t="shared" si="30"/>
        <v>-1.5210332103321034</v>
      </c>
      <c r="E318" s="126">
        <f t="shared" si="31"/>
        <v>-0.18463649775861088</v>
      </c>
      <c r="F318" s="126">
        <f t="shared" si="32"/>
        <v>-1.3166385633668518</v>
      </c>
      <c r="G318" s="126"/>
      <c r="H318" s="127"/>
      <c r="I318" s="73"/>
      <c r="J318" s="128">
        <v>318</v>
      </c>
      <c r="K318" s="129">
        <v>0.72599999999999998</v>
      </c>
      <c r="L318" s="129">
        <v>1855.4</v>
      </c>
      <c r="M318" s="126">
        <f t="shared" si="33"/>
        <v>0.69807692307692304</v>
      </c>
      <c r="N318" s="126">
        <f t="shared" si="29"/>
        <v>-0.12419147245762713</v>
      </c>
      <c r="O318" s="126">
        <f t="shared" si="34"/>
        <v>0.81749180044002601</v>
      </c>
      <c r="P318" s="126">
        <v>-0.36</v>
      </c>
      <c r="Q318" s="126"/>
      <c r="R318" s="74">
        <f t="shared" si="35"/>
        <v>1.0442307692307691</v>
      </c>
    </row>
    <row r="319" spans="1:18" x14ac:dyDescent="0.25">
      <c r="A319" s="128">
        <v>319</v>
      </c>
      <c r="B319" s="129">
        <v>-1.373</v>
      </c>
      <c r="C319" s="129">
        <v>1861.9</v>
      </c>
      <c r="D319" s="126">
        <f t="shared" si="30"/>
        <v>-1.5199261992619926</v>
      </c>
      <c r="E319" s="126">
        <f t="shared" si="31"/>
        <v>-0.18475944315194157</v>
      </c>
      <c r="F319" s="126">
        <f t="shared" si="32"/>
        <v>-1.3153954503853045</v>
      </c>
      <c r="G319" s="126"/>
      <c r="H319" s="127"/>
      <c r="I319" s="73"/>
      <c r="J319" s="128">
        <v>319</v>
      </c>
      <c r="K319" s="129">
        <v>0.77</v>
      </c>
      <c r="L319" s="129">
        <v>1861.4</v>
      </c>
      <c r="M319" s="126">
        <f t="shared" si="33"/>
        <v>0.74038461538461542</v>
      </c>
      <c r="N319" s="126">
        <f t="shared" si="29"/>
        <v>-0.12390015889830509</v>
      </c>
      <c r="O319" s="126">
        <f t="shared" si="34"/>
        <v>0.85951938355606261</v>
      </c>
      <c r="P319" s="126">
        <v>-0.36</v>
      </c>
      <c r="Q319" s="126"/>
      <c r="R319" s="74">
        <f t="shared" si="35"/>
        <v>1.0865384615384615</v>
      </c>
    </row>
    <row r="320" spans="1:18" x14ac:dyDescent="0.25">
      <c r="A320" s="128">
        <v>320</v>
      </c>
      <c r="B320" s="129">
        <v>-1.3720000000000001</v>
      </c>
      <c r="C320" s="129">
        <v>1867.9</v>
      </c>
      <c r="D320" s="126">
        <f t="shared" si="30"/>
        <v>-1.5188191881918822</v>
      </c>
      <c r="E320" s="126">
        <f t="shared" si="31"/>
        <v>-0.18488238854527225</v>
      </c>
      <c r="F320" s="126">
        <f t="shared" si="32"/>
        <v>-1.3141523374037578</v>
      </c>
      <c r="G320" s="126"/>
      <c r="H320" s="127"/>
      <c r="I320" s="73"/>
      <c r="J320" s="128">
        <v>320</v>
      </c>
      <c r="K320" s="129">
        <v>0.80700000000000005</v>
      </c>
      <c r="L320" s="129">
        <v>1867.4</v>
      </c>
      <c r="M320" s="126">
        <f t="shared" si="33"/>
        <v>0.77596153846153848</v>
      </c>
      <c r="N320" s="126">
        <f t="shared" si="29"/>
        <v>-0.12360884533898306</v>
      </c>
      <c r="O320" s="126">
        <f t="shared" si="34"/>
        <v>0.8948161974413299</v>
      </c>
      <c r="P320" s="126">
        <v>-0.36</v>
      </c>
      <c r="Q320" s="126"/>
      <c r="R320" s="74">
        <f t="shared" si="35"/>
        <v>1.1221153846153846</v>
      </c>
    </row>
    <row r="321" spans="1:18" x14ac:dyDescent="0.25">
      <c r="A321" s="128">
        <v>321</v>
      </c>
      <c r="B321" s="129">
        <v>-1.371</v>
      </c>
      <c r="C321" s="129">
        <v>1873.9</v>
      </c>
      <c r="D321" s="126">
        <f t="shared" si="30"/>
        <v>-1.517712177121771</v>
      </c>
      <c r="E321" s="126">
        <f t="shared" si="31"/>
        <v>-0.18500533393860294</v>
      </c>
      <c r="F321" s="126">
        <f t="shared" si="32"/>
        <v>-1.3129092244222109</v>
      </c>
      <c r="G321" s="126"/>
      <c r="H321" s="127"/>
      <c r="I321" s="73"/>
      <c r="J321" s="128">
        <v>321</v>
      </c>
      <c r="K321" s="129">
        <v>0.84599999999999997</v>
      </c>
      <c r="L321" s="129">
        <v>1873.3</v>
      </c>
      <c r="M321" s="126">
        <f t="shared" si="33"/>
        <v>0.79990384615382759</v>
      </c>
      <c r="N321" s="126">
        <f t="shared" si="29"/>
        <v>-0.12331753177966102</v>
      </c>
      <c r="O321" s="126">
        <f t="shared" si="34"/>
        <v>0.91650215344549157</v>
      </c>
      <c r="P321" s="126">
        <v>-0.36</v>
      </c>
      <c r="Q321" s="126"/>
      <c r="R321" s="74">
        <f t="shared" si="35"/>
        <v>1.140288461538435</v>
      </c>
    </row>
    <row r="322" spans="1:18" x14ac:dyDescent="0.25">
      <c r="A322" s="128">
        <v>322</v>
      </c>
      <c r="B322" s="129">
        <v>-1.371</v>
      </c>
      <c r="C322" s="129">
        <v>1879.9</v>
      </c>
      <c r="D322" s="126">
        <f t="shared" si="30"/>
        <v>-1.517712177121771</v>
      </c>
      <c r="E322" s="126">
        <f t="shared" si="31"/>
        <v>-0.18512827933193363</v>
      </c>
      <c r="F322" s="126">
        <f t="shared" si="32"/>
        <v>-1.3127731225107748</v>
      </c>
      <c r="G322" s="126"/>
      <c r="H322" s="127"/>
      <c r="I322" s="73"/>
      <c r="J322" s="128">
        <v>322</v>
      </c>
      <c r="K322" s="129">
        <v>0.873</v>
      </c>
      <c r="L322" s="129">
        <v>1879.3</v>
      </c>
      <c r="M322" s="126">
        <f t="shared" si="33"/>
        <v>0.83942307692307683</v>
      </c>
      <c r="N322" s="126">
        <f t="shared" si="29"/>
        <v>-0.12302621822033899</v>
      </c>
      <c r="O322" s="126">
        <f t="shared" si="34"/>
        <v>0.95771751751955658</v>
      </c>
      <c r="P322" s="126">
        <v>-0.36</v>
      </c>
      <c r="Q322" s="126"/>
      <c r="R322" s="74">
        <f t="shared" si="35"/>
        <v>1.1855769230769231</v>
      </c>
    </row>
    <row r="323" spans="1:18" x14ac:dyDescent="0.25">
      <c r="A323" s="128">
        <v>323</v>
      </c>
      <c r="B323" s="129">
        <v>-1.371</v>
      </c>
      <c r="C323" s="129">
        <v>1885.9</v>
      </c>
      <c r="D323" s="126">
        <f t="shared" si="30"/>
        <v>-1.517712177121771</v>
      </c>
      <c r="E323" s="126">
        <f t="shared" si="31"/>
        <v>-0.18525122472526431</v>
      </c>
      <c r="F323" s="126">
        <f t="shared" si="32"/>
        <v>-1.3126370205993385</v>
      </c>
      <c r="G323" s="126"/>
      <c r="H323" s="127"/>
      <c r="I323" s="73"/>
      <c r="J323" s="128">
        <v>323</v>
      </c>
      <c r="K323" s="129">
        <v>0.89700000000000002</v>
      </c>
      <c r="L323" s="129">
        <v>1885.3</v>
      </c>
      <c r="M323" s="126">
        <f t="shared" si="33"/>
        <v>0.86249999999999993</v>
      </c>
      <c r="N323" s="126">
        <f t="shared" si="29"/>
        <v>-0.12273490466101696</v>
      </c>
      <c r="O323" s="126">
        <f t="shared" si="34"/>
        <v>0.98051433140482391</v>
      </c>
      <c r="P323" s="126">
        <v>-0.36</v>
      </c>
      <c r="Q323" s="126"/>
      <c r="R323" s="74">
        <f t="shared" si="35"/>
        <v>1.2086538461538463</v>
      </c>
    </row>
    <row r="324" spans="1:18" x14ac:dyDescent="0.25">
      <c r="A324" s="128">
        <v>324</v>
      </c>
      <c r="B324" s="129">
        <v>-1.371</v>
      </c>
      <c r="C324" s="129">
        <v>1891.9</v>
      </c>
      <c r="D324" s="126">
        <f t="shared" si="30"/>
        <v>-1.517712177121771</v>
      </c>
      <c r="E324" s="126">
        <f t="shared" si="31"/>
        <v>-0.18537417011859497</v>
      </c>
      <c r="F324" s="126">
        <f t="shared" si="32"/>
        <v>-1.3125009186879022</v>
      </c>
      <c r="G324" s="126"/>
      <c r="H324" s="127"/>
      <c r="I324" s="73"/>
      <c r="J324" s="128">
        <v>324</v>
      </c>
      <c r="K324" s="129">
        <v>0.92100000000000004</v>
      </c>
      <c r="L324" s="129">
        <v>1891.3</v>
      </c>
      <c r="M324" s="126">
        <f t="shared" si="33"/>
        <v>0.88557692307692304</v>
      </c>
      <c r="N324" s="126">
        <f t="shared" si="29"/>
        <v>-0.12244359110169492</v>
      </c>
      <c r="O324" s="126">
        <f t="shared" si="34"/>
        <v>1.0033111452900914</v>
      </c>
      <c r="P324" s="126">
        <v>-0.36</v>
      </c>
      <c r="Q324" s="126"/>
      <c r="R324" s="74">
        <f t="shared" si="35"/>
        <v>1.2317307692307693</v>
      </c>
    </row>
    <row r="325" spans="1:18" x14ac:dyDescent="0.25">
      <c r="A325" s="128">
        <v>325</v>
      </c>
      <c r="B325" s="129">
        <v>-1.37</v>
      </c>
      <c r="C325" s="129">
        <v>1897.9</v>
      </c>
      <c r="D325" s="126">
        <f t="shared" si="30"/>
        <v>-1.5166051660516606</v>
      </c>
      <c r="E325" s="126">
        <f t="shared" si="31"/>
        <v>-0.18549711551192566</v>
      </c>
      <c r="F325" s="126">
        <f t="shared" si="32"/>
        <v>-1.3112578057063555</v>
      </c>
      <c r="G325" s="126"/>
      <c r="H325" s="127"/>
      <c r="I325" s="73"/>
      <c r="J325" s="128">
        <v>325</v>
      </c>
      <c r="K325" s="129">
        <v>0.93500000000000005</v>
      </c>
      <c r="L325" s="129">
        <v>1897.3</v>
      </c>
      <c r="M325" s="126">
        <f t="shared" si="33"/>
        <v>0.89903846153846156</v>
      </c>
      <c r="N325" s="126">
        <f t="shared" si="29"/>
        <v>-0.12215227754237289</v>
      </c>
      <c r="O325" s="126">
        <f t="shared" si="34"/>
        <v>1.016492574559974</v>
      </c>
      <c r="P325" s="126">
        <v>-0.36</v>
      </c>
      <c r="Q325" s="126"/>
      <c r="R325" s="74">
        <f t="shared" si="35"/>
        <v>1.2451923076923075</v>
      </c>
    </row>
    <row r="326" spans="1:18" x14ac:dyDescent="0.25">
      <c r="A326" s="128">
        <v>326</v>
      </c>
      <c r="B326" s="129">
        <v>-1.369</v>
      </c>
      <c r="C326" s="129">
        <v>1903.9</v>
      </c>
      <c r="D326" s="126">
        <f t="shared" si="30"/>
        <v>-1.5154981549815498</v>
      </c>
      <c r="E326" s="126">
        <f t="shared" si="31"/>
        <v>-0.18562006090525635</v>
      </c>
      <c r="F326" s="126">
        <f t="shared" si="32"/>
        <v>-1.3100146927248086</v>
      </c>
      <c r="G326" s="126"/>
      <c r="H326" s="127"/>
      <c r="I326" s="73"/>
      <c r="J326" s="128">
        <v>326</v>
      </c>
      <c r="K326" s="129">
        <v>0.94599999999999995</v>
      </c>
      <c r="L326" s="129">
        <v>1903.3</v>
      </c>
      <c r="M326" s="126">
        <f t="shared" si="33"/>
        <v>0.9096153846153846</v>
      </c>
      <c r="N326" s="126">
        <f t="shared" si="29"/>
        <v>-0.12186096398305085</v>
      </c>
      <c r="O326" s="126">
        <f t="shared" si="34"/>
        <v>1.026789388445241</v>
      </c>
      <c r="P326" s="126">
        <v>-0.36</v>
      </c>
      <c r="Q326" s="126"/>
      <c r="R326" s="74">
        <f t="shared" si="35"/>
        <v>1.2557692307692307</v>
      </c>
    </row>
    <row r="327" spans="1:18" x14ac:dyDescent="0.25">
      <c r="A327" s="128">
        <v>327</v>
      </c>
      <c r="B327" s="129">
        <v>-1.3660000000000001</v>
      </c>
      <c r="C327" s="129">
        <v>1909.9</v>
      </c>
      <c r="D327" s="126">
        <f t="shared" si="30"/>
        <v>-1.5121771217712181</v>
      </c>
      <c r="E327" s="126">
        <f t="shared" si="31"/>
        <v>-0.18574300629858703</v>
      </c>
      <c r="F327" s="126">
        <f t="shared" si="32"/>
        <v>-1.3065575576030404</v>
      </c>
      <c r="G327" s="126"/>
      <c r="H327" s="127"/>
      <c r="I327" s="73"/>
      <c r="J327" s="128">
        <v>327</v>
      </c>
      <c r="K327" s="129">
        <v>0.95099999999999996</v>
      </c>
      <c r="L327" s="129">
        <v>1909.3</v>
      </c>
      <c r="M327" s="126">
        <f t="shared" si="33"/>
        <v>0.91442307692307678</v>
      </c>
      <c r="N327" s="126">
        <f t="shared" si="29"/>
        <v>-0.12156965042372882</v>
      </c>
      <c r="O327" s="126">
        <f t="shared" si="34"/>
        <v>1.0313169715612776</v>
      </c>
      <c r="P327" s="126">
        <v>-0.36</v>
      </c>
      <c r="Q327" s="126"/>
      <c r="R327" s="74">
        <f t="shared" si="35"/>
        <v>1.260576923076923</v>
      </c>
    </row>
    <row r="328" spans="1:18" x14ac:dyDescent="0.25">
      <c r="A328" s="128">
        <v>328</v>
      </c>
      <c r="B328" s="129">
        <v>-1.3620000000000001</v>
      </c>
      <c r="C328" s="129">
        <v>1915.9</v>
      </c>
      <c r="D328" s="126">
        <f t="shared" si="30"/>
        <v>-1.5077490774907751</v>
      </c>
      <c r="E328" s="126">
        <f t="shared" si="31"/>
        <v>-0.18586595169191772</v>
      </c>
      <c r="F328" s="126">
        <f t="shared" si="32"/>
        <v>-1.3019934114111615</v>
      </c>
      <c r="G328" s="126"/>
      <c r="H328" s="127"/>
      <c r="I328" s="73"/>
      <c r="J328" s="128">
        <v>328</v>
      </c>
      <c r="K328" s="129">
        <v>0.94899999999999995</v>
      </c>
      <c r="L328" s="129">
        <v>1915.3</v>
      </c>
      <c r="M328" s="126">
        <f t="shared" si="33"/>
        <v>0.91249999999999998</v>
      </c>
      <c r="N328" s="126">
        <f t="shared" si="29"/>
        <v>-0.12127833686440678</v>
      </c>
      <c r="O328" s="126">
        <f t="shared" si="34"/>
        <v>1.0291137854465449</v>
      </c>
      <c r="P328" s="126">
        <v>-0.36</v>
      </c>
      <c r="Q328" s="126"/>
      <c r="R328" s="74">
        <f t="shared" si="35"/>
        <v>1.2586538461538459</v>
      </c>
    </row>
    <row r="329" spans="1:18" x14ac:dyDescent="0.25">
      <c r="A329" s="128">
        <v>329</v>
      </c>
      <c r="B329" s="129">
        <v>-1.359</v>
      </c>
      <c r="C329" s="129">
        <v>1921.9</v>
      </c>
      <c r="D329" s="126">
        <f t="shared" si="30"/>
        <v>-1.5044280442804427</v>
      </c>
      <c r="E329" s="126">
        <f t="shared" si="31"/>
        <v>-0.18598889708524841</v>
      </c>
      <c r="F329" s="126">
        <f t="shared" si="32"/>
        <v>-1.2985362762893931</v>
      </c>
      <c r="G329" s="126"/>
      <c r="H329" s="127"/>
      <c r="I329" s="73"/>
      <c r="J329" s="128">
        <v>329</v>
      </c>
      <c r="K329" s="129">
        <v>0.92600000000000005</v>
      </c>
      <c r="L329" s="129">
        <v>1921.3</v>
      </c>
      <c r="M329" s="126">
        <f t="shared" si="33"/>
        <v>0.89038461538461533</v>
      </c>
      <c r="N329" s="126">
        <f t="shared" si="29"/>
        <v>-0.12098702330508475</v>
      </c>
      <c r="O329" s="126">
        <f t="shared" si="34"/>
        <v>1.0067182916395048</v>
      </c>
      <c r="P329" s="126">
        <v>-0.36</v>
      </c>
      <c r="Q329" s="126"/>
      <c r="R329" s="74">
        <f t="shared" si="35"/>
        <v>1.2365384615384616</v>
      </c>
    </row>
    <row r="330" spans="1:18" x14ac:dyDescent="0.25">
      <c r="A330" s="128">
        <v>330</v>
      </c>
      <c r="B330" s="129">
        <v>-1.3540000000000001</v>
      </c>
      <c r="C330" s="129">
        <v>1927.9</v>
      </c>
      <c r="D330" s="126">
        <f t="shared" si="30"/>
        <v>-1.4988929889298894</v>
      </c>
      <c r="E330" s="126">
        <f t="shared" si="31"/>
        <v>-0.18611184247857909</v>
      </c>
      <c r="F330" s="126">
        <f t="shared" si="32"/>
        <v>-1.2928651190274034</v>
      </c>
      <c r="G330" s="126"/>
      <c r="H330" s="127"/>
      <c r="I330" s="73"/>
      <c r="J330" s="128">
        <v>330</v>
      </c>
      <c r="K330" s="129">
        <v>0.88100000000000001</v>
      </c>
      <c r="L330" s="129">
        <v>1927.3</v>
      </c>
      <c r="M330" s="126">
        <f t="shared" si="33"/>
        <v>0.84711538461538449</v>
      </c>
      <c r="N330" s="126">
        <f t="shared" si="29"/>
        <v>-0.12069570974576271</v>
      </c>
      <c r="O330" s="126">
        <f t="shared" si="34"/>
        <v>0.96316895167861805</v>
      </c>
      <c r="P330" s="126">
        <v>-0.36</v>
      </c>
      <c r="Q330" s="126"/>
      <c r="R330" s="74">
        <f t="shared" si="35"/>
        <v>1.1932692307692307</v>
      </c>
    </row>
    <row r="331" spans="1:18" x14ac:dyDescent="0.25">
      <c r="A331" s="128">
        <v>331</v>
      </c>
      <c r="B331" s="129">
        <v>-1.349</v>
      </c>
      <c r="C331" s="129">
        <v>1933.9</v>
      </c>
      <c r="D331" s="126">
        <f t="shared" si="30"/>
        <v>-1.4933579335793357</v>
      </c>
      <c r="E331" s="126">
        <f t="shared" si="31"/>
        <v>-0.18623478787190978</v>
      </c>
      <c r="F331" s="126">
        <f t="shared" si="32"/>
        <v>-1.2871939617654136</v>
      </c>
      <c r="G331" s="126"/>
      <c r="H331" s="127"/>
      <c r="I331" s="73"/>
      <c r="J331" s="128">
        <v>331</v>
      </c>
      <c r="K331" s="129">
        <v>0.81299999999999994</v>
      </c>
      <c r="L331" s="129">
        <v>1933.4</v>
      </c>
      <c r="M331" s="126">
        <f t="shared" si="33"/>
        <v>0.79475961538463313</v>
      </c>
      <c r="N331" s="126">
        <f t="shared" si="29"/>
        <v>-0.12040439618644068</v>
      </c>
      <c r="O331" s="126">
        <f t="shared" si="34"/>
        <v>0.91246263088740631</v>
      </c>
      <c r="P331" s="126">
        <v>-0.36</v>
      </c>
      <c r="Q331" s="126"/>
      <c r="R331" s="74">
        <f t="shared" si="35"/>
        <v>1.146682692307718</v>
      </c>
    </row>
    <row r="332" spans="1:18" x14ac:dyDescent="0.25">
      <c r="A332" s="128">
        <v>332</v>
      </c>
      <c r="B332" s="129">
        <v>-1.3420000000000001</v>
      </c>
      <c r="C332" s="129">
        <v>1939.9</v>
      </c>
      <c r="D332" s="126">
        <f t="shared" si="30"/>
        <v>-1.4856088560885607</v>
      </c>
      <c r="E332" s="126">
        <f t="shared" si="31"/>
        <v>-0.18635773326524047</v>
      </c>
      <c r="F332" s="126">
        <f t="shared" si="32"/>
        <v>-1.2793087823632026</v>
      </c>
      <c r="G332" s="126"/>
      <c r="H332" s="127"/>
      <c r="I332" s="73"/>
      <c r="J332" s="128">
        <v>332</v>
      </c>
      <c r="K332" s="129">
        <v>0.73699999999999999</v>
      </c>
      <c r="L332" s="129">
        <v>1939.4</v>
      </c>
      <c r="M332" s="126">
        <f t="shared" si="33"/>
        <v>0.70865384615384608</v>
      </c>
      <c r="N332" s="126">
        <f t="shared" si="29"/>
        <v>-0.12011308262711864</v>
      </c>
      <c r="O332" s="126">
        <f t="shared" si="34"/>
        <v>0.82414719483376786</v>
      </c>
      <c r="P332" s="126">
        <v>-0.36</v>
      </c>
      <c r="Q332" s="126"/>
      <c r="R332" s="74">
        <f t="shared" si="35"/>
        <v>1.0548076923076923</v>
      </c>
    </row>
    <row r="333" spans="1:18" x14ac:dyDescent="0.25">
      <c r="A333" s="128">
        <v>333</v>
      </c>
      <c r="B333" s="129">
        <v>-1.337</v>
      </c>
      <c r="C333" s="129">
        <v>1945.9</v>
      </c>
      <c r="D333" s="126">
        <f t="shared" si="30"/>
        <v>-1.4800738007380074</v>
      </c>
      <c r="E333" s="126">
        <f t="shared" si="31"/>
        <v>-0.18648067865857115</v>
      </c>
      <c r="F333" s="126">
        <f t="shared" si="32"/>
        <v>-1.2736376251012127</v>
      </c>
      <c r="G333" s="126"/>
      <c r="H333" s="127"/>
      <c r="I333" s="73"/>
      <c r="J333" s="128">
        <v>333</v>
      </c>
      <c r="K333" s="129">
        <v>0.64400000000000002</v>
      </c>
      <c r="L333" s="129">
        <v>1945.4</v>
      </c>
      <c r="M333" s="126">
        <f t="shared" si="33"/>
        <v>0.61923076923076914</v>
      </c>
      <c r="N333" s="126">
        <f t="shared" si="29"/>
        <v>-0.11982176906779661</v>
      </c>
      <c r="O333" s="126">
        <f t="shared" si="34"/>
        <v>0.73444400871903526</v>
      </c>
      <c r="P333" s="126">
        <v>-0.36</v>
      </c>
      <c r="Q333" s="126"/>
      <c r="R333" s="74">
        <f t="shared" si="35"/>
        <v>0.9653846153846154</v>
      </c>
    </row>
    <row r="334" spans="1:18" x14ac:dyDescent="0.25">
      <c r="A334" s="128">
        <v>334</v>
      </c>
      <c r="B334" s="129">
        <v>-1.33</v>
      </c>
      <c r="C334" s="129">
        <v>1951.9</v>
      </c>
      <c r="D334" s="126">
        <f t="shared" si="30"/>
        <v>-1.4723247232472325</v>
      </c>
      <c r="E334" s="126">
        <f t="shared" si="31"/>
        <v>-0.18660362405190184</v>
      </c>
      <c r="F334" s="126">
        <f t="shared" si="32"/>
        <v>-1.2657524456990017</v>
      </c>
      <c r="G334" s="126"/>
      <c r="H334" s="127"/>
      <c r="I334" s="73"/>
      <c r="J334" s="128">
        <v>334</v>
      </c>
      <c r="K334" s="129">
        <v>0.55200000000000005</v>
      </c>
      <c r="L334" s="129">
        <v>1951.4</v>
      </c>
      <c r="M334" s="126">
        <f t="shared" si="33"/>
        <v>0.53076923076923077</v>
      </c>
      <c r="N334" s="126">
        <f t="shared" si="29"/>
        <v>-0.11953045550847458</v>
      </c>
      <c r="O334" s="126">
        <f t="shared" si="34"/>
        <v>0.645702361065841</v>
      </c>
      <c r="P334" s="126">
        <v>-0.36</v>
      </c>
      <c r="Q334" s="126"/>
      <c r="R334" s="74">
        <f t="shared" si="35"/>
        <v>0.87692307692307692</v>
      </c>
    </row>
    <row r="335" spans="1:18" x14ac:dyDescent="0.25">
      <c r="A335" s="128">
        <v>335</v>
      </c>
      <c r="B335" s="129">
        <v>-1.323</v>
      </c>
      <c r="C335" s="129">
        <v>1957.9</v>
      </c>
      <c r="D335" s="126">
        <f t="shared" si="30"/>
        <v>-1.4645756457564576</v>
      </c>
      <c r="E335" s="126">
        <f t="shared" si="31"/>
        <v>-0.18672656944523253</v>
      </c>
      <c r="F335" s="126">
        <f t="shared" si="32"/>
        <v>-1.2578672662967907</v>
      </c>
      <c r="G335" s="126"/>
      <c r="H335" s="127"/>
      <c r="I335" s="73"/>
      <c r="J335" s="128">
        <v>335</v>
      </c>
      <c r="K335" s="129">
        <v>0.45800000000000002</v>
      </c>
      <c r="L335" s="129">
        <v>1957.5</v>
      </c>
      <c r="M335" s="126">
        <f t="shared" si="33"/>
        <v>0.44772435897435225</v>
      </c>
      <c r="N335" s="126">
        <f t="shared" si="29"/>
        <v>-0.11923914194915254</v>
      </c>
      <c r="O335" s="126">
        <f t="shared" si="34"/>
        <v>0.56428826376438757</v>
      </c>
      <c r="P335" s="126">
        <v>-0.36</v>
      </c>
      <c r="Q335" s="126"/>
      <c r="R335" s="74">
        <f t="shared" si="35"/>
        <v>0.79964743589742404</v>
      </c>
    </row>
    <row r="336" spans="1:18" x14ac:dyDescent="0.25">
      <c r="A336" s="128">
        <v>336</v>
      </c>
      <c r="B336" s="129">
        <v>-1.3160000000000001</v>
      </c>
      <c r="C336" s="129">
        <v>1963.9</v>
      </c>
      <c r="D336" s="126">
        <f t="shared" si="30"/>
        <v>-1.4568265682656829</v>
      </c>
      <c r="E336" s="126">
        <f t="shared" si="31"/>
        <v>-0.18684951483856321</v>
      </c>
      <c r="F336" s="126">
        <f t="shared" si="32"/>
        <v>-1.2499820868945797</v>
      </c>
      <c r="G336" s="126"/>
      <c r="H336" s="127"/>
      <c r="I336" s="73"/>
      <c r="J336" s="128">
        <v>336</v>
      </c>
      <c r="K336" s="129">
        <v>0.36</v>
      </c>
      <c r="L336" s="129">
        <v>1963.5</v>
      </c>
      <c r="M336" s="126">
        <f t="shared" si="33"/>
        <v>0.34615384615384615</v>
      </c>
      <c r="N336" s="126">
        <f t="shared" si="29"/>
        <v>-0.11894782838983051</v>
      </c>
      <c r="O336" s="126">
        <f t="shared" si="34"/>
        <v>0.46052675806714471</v>
      </c>
      <c r="P336" s="126">
        <v>-0.36</v>
      </c>
      <c r="Q336" s="126"/>
      <c r="R336" s="74">
        <f t="shared" si="35"/>
        <v>0.69230769230769229</v>
      </c>
    </row>
    <row r="337" spans="1:18" x14ac:dyDescent="0.25">
      <c r="A337" s="128">
        <v>337</v>
      </c>
      <c r="B337" s="129">
        <v>-1.3069999999999999</v>
      </c>
      <c r="C337" s="129">
        <v>1969.9</v>
      </c>
      <c r="D337" s="126">
        <f t="shared" si="30"/>
        <v>-1.4468634686346864</v>
      </c>
      <c r="E337" s="126">
        <f t="shared" si="31"/>
        <v>-0.1869724602318939</v>
      </c>
      <c r="F337" s="126">
        <f t="shared" si="32"/>
        <v>-1.2398828853521471</v>
      </c>
      <c r="G337" s="126"/>
      <c r="H337" s="127"/>
      <c r="I337" s="73"/>
      <c r="J337" s="128">
        <v>337</v>
      </c>
      <c r="K337" s="129">
        <v>0.25800000000000001</v>
      </c>
      <c r="L337" s="129">
        <v>1969.5</v>
      </c>
      <c r="M337" s="126">
        <f t="shared" si="33"/>
        <v>0.24807692307692308</v>
      </c>
      <c r="N337" s="126">
        <f t="shared" si="29"/>
        <v>-0.11865651483050847</v>
      </c>
      <c r="O337" s="126">
        <f t="shared" si="34"/>
        <v>0.36216972579856582</v>
      </c>
      <c r="P337" s="126">
        <v>-0.36</v>
      </c>
      <c r="Q337" s="126"/>
      <c r="R337" s="74">
        <f t="shared" si="35"/>
        <v>0.59423076923076923</v>
      </c>
    </row>
    <row r="338" spans="1:18" x14ac:dyDescent="0.25">
      <c r="A338" s="128">
        <v>338</v>
      </c>
      <c r="B338" s="129">
        <v>-1.3</v>
      </c>
      <c r="C338" s="129">
        <v>1975.9</v>
      </c>
      <c r="D338" s="126">
        <f t="shared" si="30"/>
        <v>-1.4391143911439115</v>
      </c>
      <c r="E338" s="126">
        <f t="shared" si="31"/>
        <v>-0.18709540562522459</v>
      </c>
      <c r="F338" s="126">
        <f t="shared" si="32"/>
        <v>-1.2319977059499361</v>
      </c>
      <c r="G338" s="126"/>
      <c r="H338" s="127"/>
      <c r="I338" s="73"/>
      <c r="J338" s="128">
        <v>338</v>
      </c>
      <c r="K338" s="129">
        <v>0.16800000000000001</v>
      </c>
      <c r="L338" s="129">
        <v>1975.5</v>
      </c>
      <c r="M338" s="126">
        <f t="shared" si="33"/>
        <v>0.16153846153846155</v>
      </c>
      <c r="N338" s="126">
        <f t="shared" si="29"/>
        <v>-0.11836520127118645</v>
      </c>
      <c r="O338" s="126">
        <f t="shared" si="34"/>
        <v>0.27535115506844854</v>
      </c>
      <c r="P338" s="126">
        <v>-0.36</v>
      </c>
      <c r="Q338" s="126"/>
      <c r="R338" s="74">
        <f t="shared" si="35"/>
        <v>0.50769230769230766</v>
      </c>
    </row>
    <row r="339" spans="1:18" x14ac:dyDescent="0.25">
      <c r="A339" s="128">
        <v>339</v>
      </c>
      <c r="B339" s="129">
        <v>-1.292</v>
      </c>
      <c r="C339" s="129">
        <v>1981.9</v>
      </c>
      <c r="D339" s="126">
        <f t="shared" si="30"/>
        <v>-1.430258302583026</v>
      </c>
      <c r="E339" s="126">
        <f t="shared" si="31"/>
        <v>-0.18721835101855527</v>
      </c>
      <c r="F339" s="126">
        <f t="shared" si="32"/>
        <v>-1.2230055154776143</v>
      </c>
      <c r="G339" s="126"/>
      <c r="H339" s="127"/>
      <c r="I339" s="73"/>
      <c r="J339" s="128">
        <v>339</v>
      </c>
      <c r="K339" s="129">
        <v>8.1000000000000003E-2</v>
      </c>
      <c r="L339" s="129">
        <v>1981.6</v>
      </c>
      <c r="M339" s="126">
        <f t="shared" si="33"/>
        <v>7.9182692307691122E-2</v>
      </c>
      <c r="N339" s="126">
        <f t="shared" si="29"/>
        <v>-0.11807388771186442</v>
      </c>
      <c r="O339" s="126">
        <f t="shared" si="34"/>
        <v>0.19460748638499273</v>
      </c>
      <c r="P339" s="126">
        <v>-0.36</v>
      </c>
      <c r="Q339" s="126"/>
      <c r="R339" s="74">
        <f t="shared" si="35"/>
        <v>0.43110576923076277</v>
      </c>
    </row>
    <row r="340" spans="1:18" x14ac:dyDescent="0.25">
      <c r="A340" s="128">
        <v>340</v>
      </c>
      <c r="B340" s="129">
        <v>-1.284</v>
      </c>
      <c r="C340" s="129">
        <v>1987.9</v>
      </c>
      <c r="D340" s="126">
        <f t="shared" si="30"/>
        <v>-1.4214022140221403</v>
      </c>
      <c r="E340" s="126">
        <f t="shared" si="31"/>
        <v>-0.18734129641188596</v>
      </c>
      <c r="F340" s="126">
        <f t="shared" si="32"/>
        <v>-1.2140133250052925</v>
      </c>
      <c r="G340" s="126"/>
      <c r="H340" s="127"/>
      <c r="I340" s="73"/>
      <c r="J340" s="128">
        <v>340</v>
      </c>
      <c r="K340" s="129">
        <v>2E-3</v>
      </c>
      <c r="L340" s="129">
        <v>1987.6</v>
      </c>
      <c r="M340" s="126">
        <f t="shared" si="33"/>
        <v>1.923076923076923E-3</v>
      </c>
      <c r="N340" s="126">
        <f t="shared" si="29"/>
        <v>-0.11778257415254238</v>
      </c>
      <c r="O340" s="126">
        <f t="shared" si="34"/>
        <v>0.11517555206975229</v>
      </c>
      <c r="P340" s="126">
        <v>-0.36</v>
      </c>
      <c r="Q340" s="126"/>
      <c r="R340" s="74">
        <f t="shared" si="35"/>
        <v>0.34807692307692301</v>
      </c>
    </row>
    <row r="341" spans="1:18" x14ac:dyDescent="0.25">
      <c r="A341" s="128">
        <v>341</v>
      </c>
      <c r="B341" s="129">
        <v>-1.274</v>
      </c>
      <c r="C341" s="129">
        <v>1993.9</v>
      </c>
      <c r="D341" s="126">
        <f t="shared" si="30"/>
        <v>-1.4103321033210332</v>
      </c>
      <c r="E341" s="126">
        <f t="shared" si="31"/>
        <v>-0.18746424180521665</v>
      </c>
      <c r="F341" s="126">
        <f t="shared" si="32"/>
        <v>-1.2028071123927493</v>
      </c>
      <c r="G341" s="126"/>
      <c r="H341" s="127"/>
      <c r="I341" s="73"/>
      <c r="J341" s="128">
        <v>341</v>
      </c>
      <c r="K341" s="129">
        <v>-6.2E-2</v>
      </c>
      <c r="L341" s="129">
        <v>1993.6</v>
      </c>
      <c r="M341" s="126">
        <f t="shared" si="33"/>
        <v>-5.9615384615384612E-2</v>
      </c>
      <c r="N341" s="126">
        <f t="shared" ref="N341:N404" si="36">$L$17*J341+$L$16</f>
        <v>-0.11749126059322035</v>
      </c>
      <c r="O341" s="126">
        <f t="shared" si="34"/>
        <v>5.335698133963495E-2</v>
      </c>
      <c r="P341" s="126">
        <v>-0.36</v>
      </c>
      <c r="Q341" s="126"/>
      <c r="R341" s="74">
        <f t="shared" si="35"/>
        <v>0.28653846153846152</v>
      </c>
    </row>
    <row r="342" spans="1:18" x14ac:dyDescent="0.25">
      <c r="A342" s="128">
        <v>342</v>
      </c>
      <c r="B342" s="129">
        <v>-1.266</v>
      </c>
      <c r="C342" s="129">
        <v>1999.9</v>
      </c>
      <c r="D342" s="126">
        <f t="shared" ref="D342:D405" si="37">(C342-C341)*B342/$C$8</f>
        <v>-1.4014760147601477</v>
      </c>
      <c r="E342" s="126">
        <f t="shared" ref="E342:E405" si="38">$C$17*A342+$C$16</f>
        <v>-0.18758718719854733</v>
      </c>
      <c r="F342" s="126">
        <f t="shared" ref="F342:F405" si="39">(C342-C341)*(B342-E342)/$C$8</f>
        <v>-1.1938149219204273</v>
      </c>
      <c r="G342" s="126"/>
      <c r="H342" s="127"/>
      <c r="I342" s="73"/>
      <c r="J342" s="128">
        <v>342</v>
      </c>
      <c r="K342" s="129">
        <v>-0.125</v>
      </c>
      <c r="L342" s="129">
        <v>1999.6</v>
      </c>
      <c r="M342" s="126">
        <f t="shared" ref="M342:M405" si="40">(L342-L341)*K342/$L$8</f>
        <v>-0.12019230769230768</v>
      </c>
      <c r="N342" s="126">
        <f t="shared" si="36"/>
        <v>-0.11719994703389831</v>
      </c>
      <c r="O342" s="126">
        <f t="shared" ref="O342:O405" si="41">(L342-L341)*(K342-N342)/$L$8</f>
        <v>-7.500050928943929E-3</v>
      </c>
      <c r="P342" s="126">
        <v>-0.36</v>
      </c>
      <c r="Q342" s="126"/>
      <c r="R342" s="74">
        <f t="shared" si="35"/>
        <v>0.22596153846153844</v>
      </c>
    </row>
    <row r="343" spans="1:18" x14ac:dyDescent="0.25">
      <c r="A343" s="128">
        <v>343</v>
      </c>
      <c r="B343" s="129">
        <v>-1.258</v>
      </c>
      <c r="C343" s="129">
        <v>2005.9</v>
      </c>
      <c r="D343" s="126">
        <f t="shared" si="37"/>
        <v>-1.392619926199262</v>
      </c>
      <c r="E343" s="126">
        <f t="shared" si="38"/>
        <v>-0.18771013259187802</v>
      </c>
      <c r="F343" s="126">
        <f t="shared" si="39"/>
        <v>-1.1848227314481057</v>
      </c>
      <c r="G343" s="126"/>
      <c r="H343" s="127"/>
      <c r="I343" s="73"/>
      <c r="J343" s="128">
        <v>343</v>
      </c>
      <c r="K343" s="129">
        <v>-0.18</v>
      </c>
      <c r="L343" s="129">
        <v>2005.6</v>
      </c>
      <c r="M343" s="126">
        <f t="shared" si="40"/>
        <v>-0.17307692307692307</v>
      </c>
      <c r="N343" s="126">
        <f t="shared" si="36"/>
        <v>-0.11690863347457628</v>
      </c>
      <c r="O343" s="126">
        <f t="shared" si="41"/>
        <v>-6.066477550521511E-2</v>
      </c>
      <c r="P343" s="126">
        <v>-0.36</v>
      </c>
      <c r="Q343" s="126"/>
      <c r="R343" s="74">
        <f t="shared" si="35"/>
        <v>0.17307692307692307</v>
      </c>
    </row>
    <row r="344" spans="1:18" x14ac:dyDescent="0.25">
      <c r="A344" s="128">
        <v>344</v>
      </c>
      <c r="B344" s="129">
        <v>-1.2490000000000001</v>
      </c>
      <c r="C344" s="129">
        <v>2011.9</v>
      </c>
      <c r="D344" s="126">
        <f t="shared" si="37"/>
        <v>-1.3826568265682657</v>
      </c>
      <c r="E344" s="126">
        <f t="shared" si="38"/>
        <v>-0.18783307798520871</v>
      </c>
      <c r="F344" s="126">
        <f t="shared" si="39"/>
        <v>-1.1747235299056731</v>
      </c>
      <c r="G344" s="126"/>
      <c r="H344" s="127"/>
      <c r="I344" s="73"/>
      <c r="J344" s="128">
        <v>344</v>
      </c>
      <c r="K344" s="129">
        <v>-0.222</v>
      </c>
      <c r="L344" s="129">
        <v>2011.7</v>
      </c>
      <c r="M344" s="126">
        <f t="shared" si="40"/>
        <v>-0.2170192307692356</v>
      </c>
      <c r="N344" s="126">
        <f t="shared" si="36"/>
        <v>-0.11661731991525424</v>
      </c>
      <c r="O344" s="126">
        <f t="shared" si="41"/>
        <v>-0.10301832508284671</v>
      </c>
      <c r="P344" s="126">
        <v>-0.36</v>
      </c>
      <c r="Q344" s="126"/>
      <c r="R344" s="74">
        <f t="shared" si="35"/>
        <v>0.13490384615384915</v>
      </c>
    </row>
    <row r="345" spans="1:18" x14ac:dyDescent="0.25">
      <c r="A345" s="128">
        <v>345</v>
      </c>
      <c r="B345" s="129">
        <v>-1.2410000000000001</v>
      </c>
      <c r="C345" s="129">
        <v>2017.9</v>
      </c>
      <c r="D345" s="126">
        <f t="shared" si="37"/>
        <v>-1.3738007380073802</v>
      </c>
      <c r="E345" s="126">
        <f t="shared" si="38"/>
        <v>-0.18795602337853939</v>
      </c>
      <c r="F345" s="126">
        <f t="shared" si="39"/>
        <v>-1.1657313394333515</v>
      </c>
      <c r="G345" s="126"/>
      <c r="H345" s="127"/>
      <c r="I345" s="73"/>
      <c r="J345" s="128">
        <v>345</v>
      </c>
      <c r="K345" s="129">
        <v>-0.25700000000000001</v>
      </c>
      <c r="L345" s="129">
        <v>2017.7</v>
      </c>
      <c r="M345" s="126">
        <f t="shared" si="40"/>
        <v>-0.24711538461538463</v>
      </c>
      <c r="N345" s="126">
        <f t="shared" si="36"/>
        <v>-0.11632600635593221</v>
      </c>
      <c r="O345" s="126">
        <f t="shared" si="41"/>
        <v>-0.13526345542698825</v>
      </c>
      <c r="P345" s="126">
        <v>-0.36</v>
      </c>
      <c r="Q345" s="126"/>
      <c r="R345" s="74">
        <f t="shared" si="35"/>
        <v>9.903846153846152E-2</v>
      </c>
    </row>
    <row r="346" spans="1:18" x14ac:dyDescent="0.25">
      <c r="A346" s="128">
        <v>346</v>
      </c>
      <c r="B346" s="129">
        <v>-1.232</v>
      </c>
      <c r="C346" s="129">
        <v>2023.9</v>
      </c>
      <c r="D346" s="126">
        <f t="shared" si="37"/>
        <v>-1.3638376383763837</v>
      </c>
      <c r="E346" s="126">
        <f t="shared" si="38"/>
        <v>-0.18807896877187008</v>
      </c>
      <c r="F346" s="126">
        <f t="shared" si="39"/>
        <v>-1.1556321378909189</v>
      </c>
      <c r="G346" s="126"/>
      <c r="H346" s="127"/>
      <c r="I346" s="73"/>
      <c r="J346" s="128">
        <v>346</v>
      </c>
      <c r="K346" s="129">
        <v>-0.28499999999999998</v>
      </c>
      <c r="L346" s="129">
        <v>2023.7</v>
      </c>
      <c r="M346" s="126">
        <f t="shared" si="40"/>
        <v>-0.27403846153846151</v>
      </c>
      <c r="N346" s="126">
        <f t="shared" si="36"/>
        <v>-0.11603469279661018</v>
      </c>
      <c r="O346" s="126">
        <f t="shared" si="41"/>
        <v>-0.16246664154172094</v>
      </c>
      <c r="P346" s="126">
        <v>-0.36</v>
      </c>
      <c r="Q346" s="126"/>
      <c r="R346" s="74">
        <f t="shared" si="35"/>
        <v>7.2115384615384623E-2</v>
      </c>
    </row>
    <row r="347" spans="1:18" x14ac:dyDescent="0.25">
      <c r="A347" s="128">
        <v>347</v>
      </c>
      <c r="B347" s="129">
        <v>-1.2230000000000001</v>
      </c>
      <c r="C347" s="129">
        <v>2029.9</v>
      </c>
      <c r="D347" s="126">
        <f t="shared" si="37"/>
        <v>-1.3538745387453877</v>
      </c>
      <c r="E347" s="126">
        <f t="shared" si="38"/>
        <v>-0.18820191416520074</v>
      </c>
      <c r="F347" s="126">
        <f t="shared" si="39"/>
        <v>-1.1455329363484865</v>
      </c>
      <c r="G347" s="126"/>
      <c r="H347" s="127"/>
      <c r="I347" s="73"/>
      <c r="J347" s="128">
        <v>347</v>
      </c>
      <c r="K347" s="129">
        <v>-0.30499999999999999</v>
      </c>
      <c r="L347" s="129">
        <v>2029.7</v>
      </c>
      <c r="M347" s="126">
        <f t="shared" si="40"/>
        <v>-0.29326923076923078</v>
      </c>
      <c r="N347" s="126">
        <f t="shared" si="36"/>
        <v>-0.11574337923728814</v>
      </c>
      <c r="O347" s="126">
        <f t="shared" si="41"/>
        <v>-0.18197751996414599</v>
      </c>
      <c r="P347" s="126">
        <v>-0.36</v>
      </c>
      <c r="Q347" s="126"/>
      <c r="R347" s="74">
        <f t="shared" si="35"/>
        <v>5.2884615384615377E-2</v>
      </c>
    </row>
    <row r="348" spans="1:18" x14ac:dyDescent="0.25">
      <c r="A348" s="128">
        <v>348</v>
      </c>
      <c r="B348" s="129">
        <v>-1.2130000000000001</v>
      </c>
      <c r="C348" s="129">
        <v>2035.9</v>
      </c>
      <c r="D348" s="126">
        <f t="shared" si="37"/>
        <v>-1.3428044280442806</v>
      </c>
      <c r="E348" s="126">
        <f t="shared" si="38"/>
        <v>-0.18832485955853143</v>
      </c>
      <c r="F348" s="126">
        <f t="shared" si="39"/>
        <v>-1.1343267237359433</v>
      </c>
      <c r="G348" s="126"/>
      <c r="H348" s="127"/>
      <c r="I348" s="73"/>
      <c r="J348" s="128">
        <v>348</v>
      </c>
      <c r="K348" s="129">
        <v>-0.32</v>
      </c>
      <c r="L348" s="129">
        <v>2035.7</v>
      </c>
      <c r="M348" s="126">
        <f t="shared" si="40"/>
        <v>-0.30769230769230765</v>
      </c>
      <c r="N348" s="126">
        <f t="shared" si="36"/>
        <v>-0.11545206567796611</v>
      </c>
      <c r="O348" s="126">
        <f t="shared" si="41"/>
        <v>-0.19668070607887872</v>
      </c>
      <c r="P348" s="126">
        <v>-0.36</v>
      </c>
      <c r="Q348" s="126"/>
      <c r="R348" s="74">
        <f t="shared" si="35"/>
        <v>3.8461538461538443E-2</v>
      </c>
    </row>
    <row r="349" spans="1:18" x14ac:dyDescent="0.25">
      <c r="A349" s="128">
        <v>349</v>
      </c>
      <c r="B349" s="129">
        <v>-1.204</v>
      </c>
      <c r="C349" s="129">
        <v>2041.8</v>
      </c>
      <c r="D349" s="126">
        <f t="shared" si="37"/>
        <v>-1.3106273062730325</v>
      </c>
      <c r="E349" s="126">
        <f t="shared" si="38"/>
        <v>-0.18844780495186211</v>
      </c>
      <c r="F349" s="126">
        <f t="shared" si="39"/>
        <v>-1.1054903968235932</v>
      </c>
      <c r="G349" s="126"/>
      <c r="H349" s="127"/>
      <c r="I349" s="73"/>
      <c r="J349" s="128">
        <v>349</v>
      </c>
      <c r="K349" s="129">
        <v>-0.33600000000000002</v>
      </c>
      <c r="L349" s="129">
        <v>2041.7</v>
      </c>
      <c r="M349" s="126">
        <f t="shared" si="40"/>
        <v>-0.32307692307692309</v>
      </c>
      <c r="N349" s="126">
        <f t="shared" si="36"/>
        <v>-0.11516075211864407</v>
      </c>
      <c r="O349" s="126">
        <f t="shared" si="41"/>
        <v>-0.21234543065514996</v>
      </c>
      <c r="P349" s="126">
        <v>-0.36</v>
      </c>
      <c r="Q349" s="126"/>
      <c r="R349" s="74">
        <f t="shared" si="35"/>
        <v>2.3076923076923044E-2</v>
      </c>
    </row>
    <row r="350" spans="1:18" x14ac:dyDescent="0.25">
      <c r="A350" s="128">
        <v>350</v>
      </c>
      <c r="B350" s="129">
        <v>-1.1930000000000001</v>
      </c>
      <c r="C350" s="129">
        <v>2047.8</v>
      </c>
      <c r="D350" s="126">
        <f t="shared" si="37"/>
        <v>-1.3206642066420664</v>
      </c>
      <c r="E350" s="126">
        <f t="shared" si="38"/>
        <v>-0.1885707503451928</v>
      </c>
      <c r="F350" s="126">
        <f t="shared" si="39"/>
        <v>-1.1119142985108568</v>
      </c>
      <c r="G350" s="126"/>
      <c r="H350" s="127"/>
      <c r="I350" s="73"/>
      <c r="J350" s="128">
        <v>350</v>
      </c>
      <c r="K350" s="129">
        <v>-0.34699999999999998</v>
      </c>
      <c r="L350" s="129">
        <v>2047.7</v>
      </c>
      <c r="M350" s="126">
        <f t="shared" si="40"/>
        <v>-0.33365384615384613</v>
      </c>
      <c r="N350" s="126">
        <f t="shared" si="36"/>
        <v>-0.11486943855932204</v>
      </c>
      <c r="O350" s="126">
        <f t="shared" si="41"/>
        <v>-0.22320246292372881</v>
      </c>
      <c r="P350" s="126">
        <v>-0.36</v>
      </c>
      <c r="Q350" s="126"/>
      <c r="R350" s="74">
        <f t="shared" ref="R350:R352" si="42">(L350-L349)*(K350-P350)/$L$8</f>
        <v>1.2500000000000011E-2</v>
      </c>
    </row>
    <row r="351" spans="1:18" x14ac:dyDescent="0.25">
      <c r="A351" s="128">
        <v>351</v>
      </c>
      <c r="B351" s="129">
        <v>-1.1839999999999999</v>
      </c>
      <c r="C351" s="129">
        <v>2053.8000000000002</v>
      </c>
      <c r="D351" s="126">
        <f t="shared" si="37"/>
        <v>-1.3107011070111199</v>
      </c>
      <c r="E351" s="126">
        <f t="shared" si="38"/>
        <v>-0.18869369573852349</v>
      </c>
      <c r="F351" s="126">
        <f t="shared" si="39"/>
        <v>-1.1018150969684659</v>
      </c>
      <c r="G351" s="126"/>
      <c r="H351" s="127"/>
      <c r="I351" s="73"/>
      <c r="J351" s="128">
        <v>351</v>
      </c>
      <c r="K351" s="129">
        <v>-0.35599999999999998</v>
      </c>
      <c r="L351" s="129">
        <v>2053.6999999999998</v>
      </c>
      <c r="M351" s="126">
        <f t="shared" si="40"/>
        <v>-0.34230769230767927</v>
      </c>
      <c r="N351" s="126">
        <f t="shared" si="36"/>
        <v>-0.114578125</v>
      </c>
      <c r="O351" s="126">
        <f t="shared" si="41"/>
        <v>-0.23213641826922193</v>
      </c>
      <c r="P351" s="126">
        <v>-0.36</v>
      </c>
      <c r="Q351" s="126"/>
      <c r="R351" s="74">
        <f t="shared" si="42"/>
        <v>3.8461538461537037E-3</v>
      </c>
    </row>
    <row r="352" spans="1:18" x14ac:dyDescent="0.25">
      <c r="A352" s="128">
        <v>352</v>
      </c>
      <c r="B352" s="129">
        <v>-1.175</v>
      </c>
      <c r="C352" s="129">
        <v>2059.8000000000002</v>
      </c>
      <c r="D352" s="126">
        <f t="shared" si="37"/>
        <v>-1.3007380073800741</v>
      </c>
      <c r="E352" s="126">
        <f t="shared" si="38"/>
        <v>-0.18881664113185417</v>
      </c>
      <c r="F352" s="126">
        <f t="shared" si="39"/>
        <v>-1.0917158954259918</v>
      </c>
      <c r="G352" s="126"/>
      <c r="H352" s="127"/>
      <c r="I352" s="73"/>
      <c r="J352" s="128">
        <v>352</v>
      </c>
      <c r="K352" s="129">
        <v>-0.36299999999999999</v>
      </c>
      <c r="L352" s="129">
        <v>2059.6999999999998</v>
      </c>
      <c r="M352" s="126">
        <f t="shared" si="40"/>
        <v>-0.34903846153846152</v>
      </c>
      <c r="N352" s="126">
        <f t="shared" si="36"/>
        <v>-0.11428681144067797</v>
      </c>
      <c r="O352" s="126">
        <f t="shared" si="41"/>
        <v>-0.23914729669165577</v>
      </c>
      <c r="P352" s="126">
        <v>-0.36</v>
      </c>
      <c r="Q352" s="126"/>
      <c r="R352" s="74">
        <f t="shared" si="42"/>
        <v>-2.8846153846153869E-3</v>
      </c>
    </row>
    <row r="353" spans="1:18" x14ac:dyDescent="0.25">
      <c r="A353" s="128">
        <v>353</v>
      </c>
      <c r="B353" s="129">
        <v>-1.165</v>
      </c>
      <c r="C353" s="129">
        <v>2065.8000000000002</v>
      </c>
      <c r="D353" s="126">
        <f t="shared" si="37"/>
        <v>-1.2896678966789668</v>
      </c>
      <c r="E353" s="126">
        <f t="shared" si="38"/>
        <v>-0.18893958652518486</v>
      </c>
      <c r="F353" s="126">
        <f t="shared" si="39"/>
        <v>-1.0805096828134486</v>
      </c>
      <c r="G353" s="126"/>
      <c r="H353" s="127"/>
      <c r="I353" s="73"/>
      <c r="J353" s="128">
        <v>353</v>
      </c>
      <c r="K353" s="129">
        <v>-0.36699999999999999</v>
      </c>
      <c r="L353" s="129">
        <v>2065.6999999999998</v>
      </c>
      <c r="M353" s="126">
        <f t="shared" si="40"/>
        <v>-0.35288461538461535</v>
      </c>
      <c r="N353" s="126">
        <f t="shared" si="36"/>
        <v>-0.11399549788135593</v>
      </c>
      <c r="O353" s="126">
        <f t="shared" si="41"/>
        <v>-0.24327355972946546</v>
      </c>
      <c r="P353" s="126"/>
      <c r="Q353" s="126"/>
      <c r="R353" s="127"/>
    </row>
    <row r="354" spans="1:18" x14ac:dyDescent="0.25">
      <c r="A354" s="128">
        <v>354</v>
      </c>
      <c r="B354" s="129">
        <v>-1.155</v>
      </c>
      <c r="C354" s="129">
        <v>2071.8000000000002</v>
      </c>
      <c r="D354" s="126">
        <f t="shared" si="37"/>
        <v>-1.2785977859778597</v>
      </c>
      <c r="E354" s="126">
        <f t="shared" si="38"/>
        <v>-0.18906253191851555</v>
      </c>
      <c r="F354" s="126">
        <f t="shared" si="39"/>
        <v>-1.0693034702009054</v>
      </c>
      <c r="G354" s="126"/>
      <c r="H354" s="127"/>
      <c r="I354" s="73"/>
      <c r="J354" s="128">
        <v>354</v>
      </c>
      <c r="K354" s="129">
        <v>-0.36899999999999999</v>
      </c>
      <c r="L354" s="129">
        <v>2071.6999999999998</v>
      </c>
      <c r="M354" s="126">
        <f t="shared" si="40"/>
        <v>-0.35480769230769227</v>
      </c>
      <c r="N354" s="126">
        <f t="shared" si="36"/>
        <v>-0.1137041843220339</v>
      </c>
      <c r="O354" s="126">
        <f t="shared" si="41"/>
        <v>-0.24547674584419818</v>
      </c>
      <c r="P354" s="126"/>
      <c r="Q354" s="126"/>
      <c r="R354" s="127"/>
    </row>
    <row r="355" spans="1:18" x14ac:dyDescent="0.25">
      <c r="A355" s="128">
        <v>355</v>
      </c>
      <c r="B355" s="129">
        <v>-1.1459999999999999</v>
      </c>
      <c r="C355" s="129">
        <v>2077.8000000000002</v>
      </c>
      <c r="D355" s="126">
        <f t="shared" si="37"/>
        <v>-1.2686346863468634</v>
      </c>
      <c r="E355" s="126">
        <f t="shared" si="38"/>
        <v>-0.18918547731184623</v>
      </c>
      <c r="F355" s="126">
        <f t="shared" si="39"/>
        <v>-1.0592042686584728</v>
      </c>
      <c r="G355" s="126"/>
      <c r="H355" s="127"/>
      <c r="I355" s="73"/>
      <c r="J355" s="128">
        <v>355</v>
      </c>
      <c r="K355" s="129">
        <v>-0.36899999999999999</v>
      </c>
      <c r="L355" s="129">
        <v>2077.6999999999998</v>
      </c>
      <c r="M355" s="126">
        <f t="shared" si="40"/>
        <v>-0.35480769230769227</v>
      </c>
      <c r="N355" s="126">
        <f t="shared" si="36"/>
        <v>-0.11341287076271186</v>
      </c>
      <c r="O355" s="126">
        <f t="shared" si="41"/>
        <v>-0.24575685503585393</v>
      </c>
      <c r="P355" s="126"/>
      <c r="Q355" s="126"/>
      <c r="R355" s="127"/>
    </row>
    <row r="356" spans="1:18" x14ac:dyDescent="0.25">
      <c r="A356" s="128">
        <v>356</v>
      </c>
      <c r="B356" s="129">
        <v>-1.1359999999999999</v>
      </c>
      <c r="C356" s="129">
        <v>2083.8000000000002</v>
      </c>
      <c r="D356" s="126">
        <f t="shared" si="37"/>
        <v>-1.2575645756457563</v>
      </c>
      <c r="E356" s="126">
        <f t="shared" si="38"/>
        <v>-0.18930842270517692</v>
      </c>
      <c r="F356" s="126">
        <f t="shared" si="39"/>
        <v>-1.0479980560459294</v>
      </c>
      <c r="G356" s="126"/>
      <c r="H356" s="127"/>
      <c r="I356" s="73"/>
      <c r="J356" s="128">
        <v>356</v>
      </c>
      <c r="K356" s="129">
        <v>-0.36599999999999999</v>
      </c>
      <c r="L356" s="129">
        <v>2083.6999999999998</v>
      </c>
      <c r="M356" s="126">
        <f t="shared" si="40"/>
        <v>-0.35192307692307689</v>
      </c>
      <c r="N356" s="126">
        <f t="shared" si="36"/>
        <v>-0.11312155720338983</v>
      </c>
      <c r="O356" s="126">
        <f t="shared" si="41"/>
        <v>-0.24315234884289436</v>
      </c>
      <c r="P356" s="126"/>
      <c r="Q356" s="126"/>
      <c r="R356" s="127"/>
    </row>
    <row r="357" spans="1:18" x14ac:dyDescent="0.25">
      <c r="A357" s="128">
        <v>357</v>
      </c>
      <c r="B357" s="129">
        <v>-1.125</v>
      </c>
      <c r="C357" s="129">
        <v>2089.8000000000002</v>
      </c>
      <c r="D357" s="126">
        <f t="shared" si="37"/>
        <v>-1.2453874538745389</v>
      </c>
      <c r="E357" s="126">
        <f t="shared" si="38"/>
        <v>-0.18943136809850761</v>
      </c>
      <c r="F357" s="126">
        <f t="shared" si="39"/>
        <v>-1.0356848323632757</v>
      </c>
      <c r="G357" s="126"/>
      <c r="H357" s="127"/>
      <c r="I357" s="73"/>
      <c r="J357" s="128">
        <v>357</v>
      </c>
      <c r="K357" s="129">
        <v>-0.36199999999999999</v>
      </c>
      <c r="L357" s="129">
        <v>2089.6999999999998</v>
      </c>
      <c r="M357" s="126">
        <f t="shared" si="40"/>
        <v>-0.34807692307692301</v>
      </c>
      <c r="N357" s="126">
        <f t="shared" si="36"/>
        <v>-0.1128302436440678</v>
      </c>
      <c r="O357" s="126">
        <f t="shared" si="41"/>
        <v>-0.23958630418839633</v>
      </c>
      <c r="P357" s="126"/>
      <c r="Q357" s="126"/>
      <c r="R357" s="127"/>
    </row>
    <row r="358" spans="1:18" x14ac:dyDescent="0.25">
      <c r="A358" s="128">
        <v>358</v>
      </c>
      <c r="B358" s="129">
        <v>-1.115</v>
      </c>
      <c r="C358" s="129">
        <v>2095.8000000000002</v>
      </c>
      <c r="D358" s="126">
        <f t="shared" si="37"/>
        <v>-1.2343173431734316</v>
      </c>
      <c r="E358" s="126">
        <f t="shared" si="38"/>
        <v>-0.18955431349183829</v>
      </c>
      <c r="F358" s="126">
        <f t="shared" si="39"/>
        <v>-1.0244786197507325</v>
      </c>
      <c r="G358" s="126"/>
      <c r="H358" s="127"/>
      <c r="I358" s="73"/>
      <c r="J358" s="128">
        <v>358</v>
      </c>
      <c r="K358" s="129">
        <v>-0.35799999999999998</v>
      </c>
      <c r="L358" s="129">
        <v>2095.6999999999998</v>
      </c>
      <c r="M358" s="126">
        <f t="shared" si="40"/>
        <v>-0.34423076923076917</v>
      </c>
      <c r="N358" s="126">
        <f t="shared" si="36"/>
        <v>-0.11253893008474576</v>
      </c>
      <c r="O358" s="126">
        <f t="shared" si="41"/>
        <v>-0.23602025953389832</v>
      </c>
      <c r="P358" s="126"/>
      <c r="Q358" s="126"/>
      <c r="R358" s="127"/>
    </row>
    <row r="359" spans="1:18" x14ac:dyDescent="0.25">
      <c r="A359" s="128">
        <v>359</v>
      </c>
      <c r="B359" s="129">
        <v>-1.1040000000000001</v>
      </c>
      <c r="C359" s="129">
        <v>2101.8000000000002</v>
      </c>
      <c r="D359" s="126">
        <f t="shared" si="37"/>
        <v>-1.2221402214022141</v>
      </c>
      <c r="E359" s="126">
        <f t="shared" si="38"/>
        <v>-0.18967725888516898</v>
      </c>
      <c r="F359" s="126">
        <f t="shared" si="39"/>
        <v>-1.0121653960680788</v>
      </c>
      <c r="G359" s="126"/>
      <c r="H359" s="127"/>
      <c r="I359" s="73"/>
      <c r="J359" s="128">
        <v>359</v>
      </c>
      <c r="K359" s="129">
        <v>-0.35199999999999998</v>
      </c>
      <c r="L359" s="129">
        <v>2101.6999999999998</v>
      </c>
      <c r="M359" s="126">
        <f t="shared" si="40"/>
        <v>-0.33846153846153848</v>
      </c>
      <c r="N359" s="126">
        <f t="shared" si="36"/>
        <v>-0.11224761652542373</v>
      </c>
      <c r="O359" s="126">
        <f t="shared" si="41"/>
        <v>-0.2305311379563233</v>
      </c>
      <c r="P359" s="126"/>
      <c r="Q359" s="126"/>
      <c r="R359" s="127"/>
    </row>
    <row r="360" spans="1:18" x14ac:dyDescent="0.25">
      <c r="A360" s="128">
        <v>360</v>
      </c>
      <c r="B360" s="129">
        <v>-1.095</v>
      </c>
      <c r="C360" s="129">
        <v>2107.8000000000002</v>
      </c>
      <c r="D360" s="126">
        <f t="shared" si="37"/>
        <v>-1.2121771217712178</v>
      </c>
      <c r="E360" s="126">
        <f t="shared" si="38"/>
        <v>-0.18980020427849967</v>
      </c>
      <c r="F360" s="126">
        <f t="shared" si="39"/>
        <v>-1.0020661945256462</v>
      </c>
      <c r="G360" s="126"/>
      <c r="H360" s="127"/>
      <c r="I360" s="73"/>
      <c r="J360" s="128">
        <v>360</v>
      </c>
      <c r="K360" s="129">
        <v>-0.34499999999999997</v>
      </c>
      <c r="L360" s="129">
        <v>2107.6999999999998</v>
      </c>
      <c r="M360" s="126">
        <f t="shared" si="40"/>
        <v>-0.33173076923076922</v>
      </c>
      <c r="N360" s="126">
        <f t="shared" si="36"/>
        <v>-0.11195630296610169</v>
      </c>
      <c r="O360" s="126">
        <f t="shared" si="41"/>
        <v>-0.22408047791720986</v>
      </c>
      <c r="P360" s="126"/>
      <c r="Q360" s="126"/>
      <c r="R360" s="127"/>
    </row>
    <row r="361" spans="1:18" x14ac:dyDescent="0.25">
      <c r="A361" s="128">
        <v>361</v>
      </c>
      <c r="B361" s="129">
        <v>-1.083</v>
      </c>
      <c r="C361" s="129">
        <v>2113.8000000000002</v>
      </c>
      <c r="D361" s="126">
        <f t="shared" si="37"/>
        <v>-1.1988929889298892</v>
      </c>
      <c r="E361" s="126">
        <f t="shared" si="38"/>
        <v>-0.18992314967183033</v>
      </c>
      <c r="F361" s="126">
        <f t="shared" si="39"/>
        <v>-0.98864595977288161</v>
      </c>
      <c r="G361" s="126"/>
      <c r="H361" s="127"/>
      <c r="I361" s="73"/>
      <c r="J361" s="128">
        <v>361</v>
      </c>
      <c r="K361" s="129">
        <v>-0.33800000000000002</v>
      </c>
      <c r="L361" s="129">
        <v>2113.6999999999998</v>
      </c>
      <c r="M361" s="126">
        <f t="shared" si="40"/>
        <v>-0.32500000000000001</v>
      </c>
      <c r="N361" s="126">
        <f t="shared" si="36"/>
        <v>-0.11166498940677967</v>
      </c>
      <c r="O361" s="126">
        <f t="shared" si="41"/>
        <v>-0.21762981787809649</v>
      </c>
      <c r="P361" s="126"/>
      <c r="Q361" s="126"/>
      <c r="R361" s="127"/>
    </row>
    <row r="362" spans="1:18" x14ac:dyDescent="0.25">
      <c r="A362" s="128">
        <v>362</v>
      </c>
      <c r="B362" s="129">
        <v>-1.075</v>
      </c>
      <c r="C362" s="129">
        <v>2119.8000000000002</v>
      </c>
      <c r="D362" s="126">
        <f t="shared" si="37"/>
        <v>-1.1900369003690037</v>
      </c>
      <c r="E362" s="126">
        <f t="shared" si="38"/>
        <v>-0.19004609506516101</v>
      </c>
      <c r="F362" s="126">
        <f t="shared" si="39"/>
        <v>-0.9796537693005597</v>
      </c>
      <c r="G362" s="126"/>
      <c r="H362" s="127"/>
      <c r="I362" s="73"/>
      <c r="J362" s="128">
        <v>362</v>
      </c>
      <c r="K362" s="129">
        <v>-0.32900000000000001</v>
      </c>
      <c r="L362" s="129">
        <v>2119.6999999999998</v>
      </c>
      <c r="M362" s="126">
        <f t="shared" si="40"/>
        <v>-0.31634615384615389</v>
      </c>
      <c r="N362" s="126">
        <f t="shared" si="36"/>
        <v>-0.11137367584745764</v>
      </c>
      <c r="O362" s="126">
        <f t="shared" si="41"/>
        <v>-0.20925608091590614</v>
      </c>
      <c r="P362" s="126"/>
      <c r="Q362" s="126"/>
      <c r="R362" s="127"/>
    </row>
    <row r="363" spans="1:18" x14ac:dyDescent="0.25">
      <c r="A363" s="128">
        <v>363</v>
      </c>
      <c r="B363" s="129">
        <v>-1.0660000000000001</v>
      </c>
      <c r="C363" s="129">
        <v>2125.8000000000002</v>
      </c>
      <c r="D363" s="126">
        <f t="shared" si="37"/>
        <v>-1.1800738007380076</v>
      </c>
      <c r="E363" s="126">
        <f t="shared" si="38"/>
        <v>-0.1901690404584917</v>
      </c>
      <c r="F363" s="126">
        <f t="shared" si="39"/>
        <v>-0.96955456775812743</v>
      </c>
      <c r="G363" s="126"/>
      <c r="H363" s="127"/>
      <c r="I363" s="73"/>
      <c r="J363" s="128">
        <v>363</v>
      </c>
      <c r="K363" s="129">
        <v>-0.32</v>
      </c>
      <c r="L363" s="129">
        <v>2125.6999999999998</v>
      </c>
      <c r="M363" s="126">
        <f t="shared" si="40"/>
        <v>-0.30769230769230765</v>
      </c>
      <c r="N363" s="126">
        <f t="shared" si="36"/>
        <v>-0.1110823622881356</v>
      </c>
      <c r="O363" s="126">
        <f t="shared" si="41"/>
        <v>-0.20088234395371574</v>
      </c>
      <c r="P363" s="126"/>
      <c r="Q363" s="126"/>
      <c r="R363" s="127"/>
    </row>
    <row r="364" spans="1:18" x14ac:dyDescent="0.25">
      <c r="A364" s="128">
        <v>364</v>
      </c>
      <c r="B364" s="129">
        <v>-1.0589999999999999</v>
      </c>
      <c r="C364" s="129">
        <v>2131.8000000000002</v>
      </c>
      <c r="D364" s="126">
        <f t="shared" si="37"/>
        <v>-1.1723247232472322</v>
      </c>
      <c r="E364" s="126">
        <f t="shared" si="38"/>
        <v>-0.19029198585182239</v>
      </c>
      <c r="F364" s="126">
        <f t="shared" si="39"/>
        <v>-0.96166938835591609</v>
      </c>
      <c r="G364" s="126"/>
      <c r="H364" s="127"/>
      <c r="I364" s="73"/>
      <c r="J364" s="128">
        <v>364</v>
      </c>
      <c r="K364" s="129">
        <v>-0.312</v>
      </c>
      <c r="L364" s="129">
        <v>2131.6999999999998</v>
      </c>
      <c r="M364" s="126">
        <f t="shared" si="40"/>
        <v>-0.3</v>
      </c>
      <c r="N364" s="126">
        <f t="shared" si="36"/>
        <v>-0.11079104872881357</v>
      </c>
      <c r="O364" s="126">
        <f t="shared" si="41"/>
        <v>-0.19347014545306387</v>
      </c>
      <c r="P364" s="126"/>
      <c r="Q364" s="126"/>
      <c r="R364" s="127"/>
    </row>
    <row r="365" spans="1:18" x14ac:dyDescent="0.25">
      <c r="A365" s="128">
        <v>365</v>
      </c>
      <c r="B365" s="129">
        <v>-1.05</v>
      </c>
      <c r="C365" s="129">
        <v>2137.8000000000002</v>
      </c>
      <c r="D365" s="126">
        <f t="shared" si="37"/>
        <v>-1.1623616236162364</v>
      </c>
      <c r="E365" s="126">
        <f t="shared" si="38"/>
        <v>-0.19041493124515307</v>
      </c>
      <c r="F365" s="126">
        <f t="shared" si="39"/>
        <v>-0.95157018681348371</v>
      </c>
      <c r="G365" s="126"/>
      <c r="H365" s="127"/>
      <c r="I365" s="73"/>
      <c r="J365" s="128">
        <v>365</v>
      </c>
      <c r="K365" s="129">
        <v>-0.30299999999999999</v>
      </c>
      <c r="L365" s="129">
        <v>2137.6999999999998</v>
      </c>
      <c r="M365" s="126">
        <f t="shared" si="40"/>
        <v>-0.29134615384615387</v>
      </c>
      <c r="N365" s="126">
        <f t="shared" si="36"/>
        <v>-0.11049973516949153</v>
      </c>
      <c r="O365" s="126">
        <f t="shared" si="41"/>
        <v>-0.1850964084908735</v>
      </c>
      <c r="P365" s="126"/>
      <c r="Q365" s="126"/>
      <c r="R365" s="127"/>
    </row>
    <row r="366" spans="1:18" x14ac:dyDescent="0.25">
      <c r="A366" s="128">
        <v>366</v>
      </c>
      <c r="B366" s="129">
        <v>-1.0429999999999999</v>
      </c>
      <c r="C366" s="129">
        <v>2143.8000000000002</v>
      </c>
      <c r="D366" s="126">
        <f t="shared" si="37"/>
        <v>-1.154612546125461</v>
      </c>
      <c r="E366" s="126">
        <f t="shared" si="38"/>
        <v>-0.19053787663848376</v>
      </c>
      <c r="F366" s="126">
        <f t="shared" si="39"/>
        <v>-0.94368500741127248</v>
      </c>
      <c r="G366" s="126"/>
      <c r="H366" s="127"/>
      <c r="I366" s="73"/>
      <c r="J366" s="128">
        <v>366</v>
      </c>
      <c r="K366" s="129">
        <v>-0.29499999999999998</v>
      </c>
      <c r="L366" s="129">
        <v>2143.6999999999998</v>
      </c>
      <c r="M366" s="126">
        <f t="shared" si="40"/>
        <v>-0.28365384615384615</v>
      </c>
      <c r="N366" s="126">
        <f t="shared" si="36"/>
        <v>-0.1102084216101695</v>
      </c>
      <c r="O366" s="126">
        <f t="shared" si="41"/>
        <v>-0.17768420999022161</v>
      </c>
      <c r="P366" s="126"/>
      <c r="Q366" s="126"/>
      <c r="R366" s="127"/>
    </row>
    <row r="367" spans="1:18" x14ac:dyDescent="0.25">
      <c r="A367" s="128">
        <v>367</v>
      </c>
      <c r="B367" s="129">
        <v>-1.036</v>
      </c>
      <c r="C367" s="129">
        <v>2149.8000000000002</v>
      </c>
      <c r="D367" s="126">
        <f t="shared" si="37"/>
        <v>-1.1468634686346864</v>
      </c>
      <c r="E367" s="126">
        <f t="shared" si="38"/>
        <v>-0.19066082203181445</v>
      </c>
      <c r="F367" s="126">
        <f t="shared" si="39"/>
        <v>-0.93579982800906159</v>
      </c>
      <c r="G367" s="126"/>
      <c r="H367" s="127"/>
      <c r="I367" s="73"/>
      <c r="J367" s="128">
        <v>367</v>
      </c>
      <c r="K367" s="129">
        <v>-0.28499999999999998</v>
      </c>
      <c r="L367" s="129">
        <v>2149.6999999999998</v>
      </c>
      <c r="M367" s="126">
        <f t="shared" si="40"/>
        <v>-0.27403846153846151</v>
      </c>
      <c r="N367" s="126">
        <f t="shared" si="36"/>
        <v>-0.10991710805084746</v>
      </c>
      <c r="O367" s="126">
        <f t="shared" si="41"/>
        <v>-0.16834893456649277</v>
      </c>
      <c r="P367" s="126"/>
      <c r="Q367" s="126"/>
      <c r="R367" s="127"/>
    </row>
    <row r="368" spans="1:18" x14ac:dyDescent="0.25">
      <c r="A368" s="128">
        <v>368</v>
      </c>
      <c r="B368" s="129">
        <v>-1.03</v>
      </c>
      <c r="C368" s="129">
        <v>2155.8000000000002</v>
      </c>
      <c r="D368" s="126">
        <f t="shared" si="37"/>
        <v>-1.140221402214022</v>
      </c>
      <c r="E368" s="126">
        <f t="shared" si="38"/>
        <v>-0.19078376742514513</v>
      </c>
      <c r="F368" s="126">
        <f t="shared" si="39"/>
        <v>-0.92902165967696115</v>
      </c>
      <c r="G368" s="126"/>
      <c r="H368" s="127"/>
      <c r="I368" s="73"/>
      <c r="J368" s="128">
        <v>368</v>
      </c>
      <c r="K368" s="129">
        <v>-0.27800000000000002</v>
      </c>
      <c r="L368" s="129">
        <v>2155.6999999999998</v>
      </c>
      <c r="M368" s="126">
        <f t="shared" si="40"/>
        <v>-0.2673076923076923</v>
      </c>
      <c r="N368" s="126">
        <f t="shared" si="36"/>
        <v>-0.10962579449152543</v>
      </c>
      <c r="O368" s="126">
        <f t="shared" si="41"/>
        <v>-0.1618982745273794</v>
      </c>
      <c r="P368" s="126"/>
      <c r="Q368" s="126"/>
      <c r="R368" s="127"/>
    </row>
    <row r="369" spans="1:18" x14ac:dyDescent="0.25">
      <c r="A369" s="128">
        <v>369</v>
      </c>
      <c r="B369" s="129">
        <v>-1.024</v>
      </c>
      <c r="C369" s="129">
        <v>2161.8000000000002</v>
      </c>
      <c r="D369" s="126">
        <f t="shared" si="37"/>
        <v>-1.1335793357933579</v>
      </c>
      <c r="E369" s="126">
        <f t="shared" si="38"/>
        <v>-0.19090671281847582</v>
      </c>
      <c r="F369" s="126">
        <f t="shared" si="39"/>
        <v>-0.92224349134486072</v>
      </c>
      <c r="G369" s="126"/>
      <c r="H369" s="127"/>
      <c r="I369" s="73"/>
      <c r="J369" s="128">
        <v>369</v>
      </c>
      <c r="K369" s="129">
        <v>-0.26900000000000002</v>
      </c>
      <c r="L369" s="129">
        <v>2161.6999999999998</v>
      </c>
      <c r="M369" s="126">
        <f t="shared" si="40"/>
        <v>-0.25865384615384618</v>
      </c>
      <c r="N369" s="126">
        <f t="shared" si="36"/>
        <v>-0.1093344809322034</v>
      </c>
      <c r="O369" s="126">
        <f t="shared" si="41"/>
        <v>-0.15352453756518908</v>
      </c>
      <c r="P369" s="126"/>
      <c r="Q369" s="126"/>
      <c r="R369" s="127"/>
    </row>
    <row r="370" spans="1:18" x14ac:dyDescent="0.25">
      <c r="A370" s="128">
        <v>370</v>
      </c>
      <c r="B370" s="129">
        <v>-1.02</v>
      </c>
      <c r="C370" s="129">
        <v>2167.8000000000002</v>
      </c>
      <c r="D370" s="126">
        <f t="shared" si="37"/>
        <v>-1.1291512915129152</v>
      </c>
      <c r="E370" s="126">
        <f t="shared" si="38"/>
        <v>-0.19102965821180651</v>
      </c>
      <c r="F370" s="126">
        <f t="shared" si="39"/>
        <v>-0.91767934515298188</v>
      </c>
      <c r="G370" s="126"/>
      <c r="H370" s="127"/>
      <c r="I370" s="73"/>
      <c r="J370" s="128">
        <v>370</v>
      </c>
      <c r="K370" s="129">
        <v>-0.26200000000000001</v>
      </c>
      <c r="L370" s="129">
        <v>2167.6999999999998</v>
      </c>
      <c r="M370" s="126">
        <f t="shared" si="40"/>
        <v>-0.25192307692307692</v>
      </c>
      <c r="N370" s="126">
        <f t="shared" si="36"/>
        <v>-0.10904316737288136</v>
      </c>
      <c r="O370" s="126">
        <f t="shared" si="41"/>
        <v>-0.14707387752607562</v>
      </c>
      <c r="P370" s="126"/>
      <c r="Q370" s="126"/>
      <c r="R370" s="127"/>
    </row>
    <row r="371" spans="1:18" x14ac:dyDescent="0.25">
      <c r="A371" s="128">
        <v>371</v>
      </c>
      <c r="B371" s="129">
        <v>-1.0169999999999999</v>
      </c>
      <c r="C371" s="129">
        <v>2173.8000000000002</v>
      </c>
      <c r="D371" s="126">
        <f t="shared" si="37"/>
        <v>-1.125830258302583</v>
      </c>
      <c r="E371" s="126">
        <f t="shared" si="38"/>
        <v>-0.19115260360513719</v>
      </c>
      <c r="F371" s="126">
        <f t="shared" si="39"/>
        <v>-0.91422221003121329</v>
      </c>
      <c r="G371" s="126"/>
      <c r="H371" s="127"/>
      <c r="I371" s="73"/>
      <c r="J371" s="128">
        <v>371</v>
      </c>
      <c r="K371" s="129">
        <v>-0.255</v>
      </c>
      <c r="L371" s="129">
        <v>2173.6999999999998</v>
      </c>
      <c r="M371" s="126">
        <f t="shared" si="40"/>
        <v>-0.24519230769230768</v>
      </c>
      <c r="N371" s="126">
        <f t="shared" si="36"/>
        <v>-0.10875185381355933</v>
      </c>
      <c r="O371" s="126">
        <f t="shared" si="41"/>
        <v>-0.14062321748696216</v>
      </c>
      <c r="P371" s="126"/>
      <c r="Q371" s="126"/>
      <c r="R371" s="127"/>
    </row>
    <row r="372" spans="1:18" x14ac:dyDescent="0.25">
      <c r="A372" s="128">
        <v>372</v>
      </c>
      <c r="B372" s="129">
        <v>-1.012</v>
      </c>
      <c r="C372" s="129">
        <v>2179.8000000000002</v>
      </c>
      <c r="D372" s="126">
        <f t="shared" si="37"/>
        <v>-1.1202952029520294</v>
      </c>
      <c r="E372" s="126">
        <f t="shared" si="38"/>
        <v>-0.19127554899846788</v>
      </c>
      <c r="F372" s="126">
        <f t="shared" si="39"/>
        <v>-0.90855105276922365</v>
      </c>
      <c r="G372" s="126"/>
      <c r="H372" s="127"/>
      <c r="I372" s="73"/>
      <c r="J372" s="128">
        <v>372</v>
      </c>
      <c r="K372" s="129">
        <v>-0.247</v>
      </c>
      <c r="L372" s="129">
        <v>2179.6999999999998</v>
      </c>
      <c r="M372" s="126">
        <f t="shared" si="40"/>
        <v>-0.23749999999999999</v>
      </c>
      <c r="N372" s="126">
        <f t="shared" si="36"/>
        <v>-0.10846054025423729</v>
      </c>
      <c r="O372" s="126">
        <f t="shared" si="41"/>
        <v>-0.1332110189863103</v>
      </c>
      <c r="P372" s="126"/>
      <c r="Q372" s="126"/>
      <c r="R372" s="127"/>
    </row>
    <row r="373" spans="1:18" x14ac:dyDescent="0.25">
      <c r="A373" s="128">
        <v>373</v>
      </c>
      <c r="B373" s="129">
        <v>-1.0089999999999999</v>
      </c>
      <c r="C373" s="129">
        <v>2185.8000000000002</v>
      </c>
      <c r="D373" s="126">
        <f t="shared" si="37"/>
        <v>-1.1169741697416973</v>
      </c>
      <c r="E373" s="126">
        <f t="shared" si="38"/>
        <v>-0.19139849439179857</v>
      </c>
      <c r="F373" s="126">
        <f t="shared" si="39"/>
        <v>-0.90509391764745539</v>
      </c>
      <c r="G373" s="126"/>
      <c r="H373" s="127"/>
      <c r="I373" s="73"/>
      <c r="J373" s="128">
        <v>373</v>
      </c>
      <c r="K373" s="129">
        <v>-0.24</v>
      </c>
      <c r="L373" s="129">
        <v>2185.6999999999998</v>
      </c>
      <c r="M373" s="126">
        <f t="shared" si="40"/>
        <v>-0.23076923076923075</v>
      </c>
      <c r="N373" s="126">
        <f t="shared" si="36"/>
        <v>-0.10816922669491526</v>
      </c>
      <c r="O373" s="126">
        <f t="shared" si="41"/>
        <v>-0.12676035894719687</v>
      </c>
      <c r="P373" s="126"/>
      <c r="Q373" s="126"/>
      <c r="R373" s="127"/>
    </row>
    <row r="374" spans="1:18" x14ac:dyDescent="0.25">
      <c r="A374" s="128">
        <v>374</v>
      </c>
      <c r="B374" s="129">
        <v>-1.0069999999999999</v>
      </c>
      <c r="C374" s="129">
        <v>2191.8000000000002</v>
      </c>
      <c r="D374" s="126">
        <f t="shared" si="37"/>
        <v>-1.1147601476014759</v>
      </c>
      <c r="E374" s="126">
        <f t="shared" si="38"/>
        <v>-0.19152143978512925</v>
      </c>
      <c r="F374" s="126">
        <f t="shared" si="39"/>
        <v>-0.90274379359579782</v>
      </c>
      <c r="G374" s="126"/>
      <c r="H374" s="127"/>
      <c r="I374" s="73"/>
      <c r="J374" s="128">
        <v>374</v>
      </c>
      <c r="K374" s="129">
        <v>-0.23200000000000001</v>
      </c>
      <c r="L374" s="129">
        <v>2191.6999999999998</v>
      </c>
      <c r="M374" s="126">
        <f t="shared" si="40"/>
        <v>-0.22307692307692309</v>
      </c>
      <c r="N374" s="126">
        <f t="shared" si="36"/>
        <v>-0.10787791313559322</v>
      </c>
      <c r="O374" s="126">
        <f t="shared" si="41"/>
        <v>-0.11934816044654499</v>
      </c>
      <c r="P374" s="126"/>
      <c r="Q374" s="126"/>
      <c r="R374" s="127"/>
    </row>
    <row r="375" spans="1:18" x14ac:dyDescent="0.25">
      <c r="A375" s="128">
        <v>375</v>
      </c>
      <c r="B375" s="129">
        <v>-1.004</v>
      </c>
      <c r="C375" s="129">
        <v>2197.8000000000002</v>
      </c>
      <c r="D375" s="126">
        <f t="shared" si="37"/>
        <v>-1.111439114391144</v>
      </c>
      <c r="E375" s="126">
        <f t="shared" si="38"/>
        <v>-0.19164438517845994</v>
      </c>
      <c r="F375" s="126">
        <f t="shared" si="39"/>
        <v>-0.89928665847402955</v>
      </c>
      <c r="G375" s="126"/>
      <c r="H375" s="127"/>
      <c r="I375" s="73"/>
      <c r="J375" s="128">
        <v>375</v>
      </c>
      <c r="K375" s="129">
        <v>-0.224</v>
      </c>
      <c r="L375" s="129">
        <v>2197.6999999999998</v>
      </c>
      <c r="M375" s="126">
        <f t="shared" si="40"/>
        <v>-0.2153846153846154</v>
      </c>
      <c r="N375" s="126">
        <f t="shared" si="36"/>
        <v>-0.10758659957627119</v>
      </c>
      <c r="O375" s="126">
        <f t="shared" si="41"/>
        <v>-0.11193596194589309</v>
      </c>
      <c r="P375" s="126"/>
      <c r="Q375" s="126"/>
      <c r="R375" s="127"/>
    </row>
    <row r="376" spans="1:18" x14ac:dyDescent="0.25">
      <c r="A376" s="128">
        <v>376</v>
      </c>
      <c r="B376" s="129">
        <v>-1.002</v>
      </c>
      <c r="C376" s="129">
        <v>2203.8000000000002</v>
      </c>
      <c r="D376" s="126">
        <f t="shared" si="37"/>
        <v>-1.1092250922509226</v>
      </c>
      <c r="E376" s="126">
        <f t="shared" si="38"/>
        <v>-0.19176733057179063</v>
      </c>
      <c r="F376" s="126">
        <f t="shared" si="39"/>
        <v>-0.89693653442237198</v>
      </c>
      <c r="G376" s="126"/>
      <c r="H376" s="127"/>
      <c r="I376" s="73"/>
      <c r="J376" s="128">
        <v>376</v>
      </c>
      <c r="K376" s="129">
        <v>-0.217</v>
      </c>
      <c r="L376" s="129">
        <v>2203.6999999999998</v>
      </c>
      <c r="M376" s="126">
        <f t="shared" si="40"/>
        <v>-0.20865384615384616</v>
      </c>
      <c r="N376" s="126">
        <f t="shared" si="36"/>
        <v>-0.10729528601694915</v>
      </c>
      <c r="O376" s="126">
        <f t="shared" si="41"/>
        <v>-0.10548530190677967</v>
      </c>
      <c r="P376" s="126"/>
      <c r="Q376" s="126"/>
      <c r="R376" s="127"/>
    </row>
    <row r="377" spans="1:18" x14ac:dyDescent="0.25">
      <c r="A377" s="128">
        <v>377</v>
      </c>
      <c r="B377" s="129">
        <v>-1</v>
      </c>
      <c r="C377" s="129">
        <v>2209.8000000000002</v>
      </c>
      <c r="D377" s="126">
        <f t="shared" si="37"/>
        <v>-1.1070110701107012</v>
      </c>
      <c r="E377" s="126">
        <f t="shared" si="38"/>
        <v>-0.19189027596512132</v>
      </c>
      <c r="F377" s="126">
        <f t="shared" si="39"/>
        <v>-0.8945864103707144</v>
      </c>
      <c r="G377" s="126"/>
      <c r="H377" s="127"/>
      <c r="I377" s="73"/>
      <c r="J377" s="128">
        <v>377</v>
      </c>
      <c r="K377" s="129">
        <v>-0.20799999999999999</v>
      </c>
      <c r="L377" s="129">
        <v>2209.6999999999998</v>
      </c>
      <c r="M377" s="126">
        <f t="shared" si="40"/>
        <v>-0.19999999999999998</v>
      </c>
      <c r="N377" s="126">
        <f t="shared" si="36"/>
        <v>-0.10700397245762712</v>
      </c>
      <c r="O377" s="126">
        <f t="shared" si="41"/>
        <v>-9.7111564944589307E-2</v>
      </c>
      <c r="P377" s="126"/>
      <c r="Q377" s="126"/>
      <c r="R377" s="127"/>
    </row>
    <row r="378" spans="1:18" x14ac:dyDescent="0.25">
      <c r="A378" s="128">
        <v>378</v>
      </c>
      <c r="B378" s="129">
        <v>-0.999</v>
      </c>
      <c r="C378" s="129">
        <v>2215.8000000000002</v>
      </c>
      <c r="D378" s="126">
        <f t="shared" si="37"/>
        <v>-1.1059040590405904</v>
      </c>
      <c r="E378" s="126">
        <f t="shared" si="38"/>
        <v>-0.192013221358452</v>
      </c>
      <c r="F378" s="126">
        <f t="shared" si="39"/>
        <v>-0.89334329738916762</v>
      </c>
      <c r="G378" s="126"/>
      <c r="H378" s="127"/>
      <c r="I378" s="73"/>
      <c r="J378" s="128">
        <v>378</v>
      </c>
      <c r="K378" s="129">
        <v>-0.20399999999999999</v>
      </c>
      <c r="L378" s="129">
        <v>2215.6999999999998</v>
      </c>
      <c r="M378" s="126">
        <f t="shared" si="40"/>
        <v>-0.19615384615384615</v>
      </c>
      <c r="N378" s="126">
        <f t="shared" si="36"/>
        <v>-0.10671265889830508</v>
      </c>
      <c r="O378" s="126">
        <f t="shared" si="41"/>
        <v>-9.354552029009125E-2</v>
      </c>
      <c r="P378" s="126"/>
      <c r="Q378" s="126"/>
      <c r="R378" s="127"/>
    </row>
    <row r="379" spans="1:18" x14ac:dyDescent="0.25">
      <c r="A379" s="128">
        <v>379</v>
      </c>
      <c r="B379" s="129">
        <v>-0.995</v>
      </c>
      <c r="C379" s="129">
        <v>2221.8000000000002</v>
      </c>
      <c r="D379" s="126">
        <f t="shared" si="37"/>
        <v>-1.1014760147601477</v>
      </c>
      <c r="E379" s="126">
        <f t="shared" si="38"/>
        <v>-0.19213616675178269</v>
      </c>
      <c r="F379" s="126">
        <f t="shared" si="39"/>
        <v>-0.88877915119728845</v>
      </c>
      <c r="G379" s="126"/>
      <c r="H379" s="127"/>
      <c r="I379" s="73"/>
      <c r="J379" s="128">
        <v>379</v>
      </c>
      <c r="K379" s="129">
        <v>-0.191</v>
      </c>
      <c r="L379" s="129">
        <v>2221.6999999999998</v>
      </c>
      <c r="M379" s="126">
        <f t="shared" si="40"/>
        <v>-0.18365384615384614</v>
      </c>
      <c r="N379" s="126">
        <f t="shared" si="36"/>
        <v>-0.10642134533898305</v>
      </c>
      <c r="O379" s="126">
        <f t="shared" si="41"/>
        <v>-8.1325629481747069E-2</v>
      </c>
      <c r="P379" s="126"/>
      <c r="Q379" s="126"/>
      <c r="R379" s="127"/>
    </row>
    <row r="380" spans="1:18" x14ac:dyDescent="0.25">
      <c r="A380" s="128">
        <v>380</v>
      </c>
      <c r="B380" s="129">
        <v>-0.99399999999999999</v>
      </c>
      <c r="C380" s="129">
        <v>2227.8000000000002</v>
      </c>
      <c r="D380" s="126">
        <f t="shared" si="37"/>
        <v>-1.1003690036900371</v>
      </c>
      <c r="E380" s="126">
        <f t="shared" si="38"/>
        <v>-0.19225911214511338</v>
      </c>
      <c r="F380" s="126">
        <f t="shared" si="39"/>
        <v>-0.88753603821574167</v>
      </c>
      <c r="G380" s="126"/>
      <c r="H380" s="127"/>
      <c r="I380" s="73"/>
      <c r="J380" s="128">
        <v>380</v>
      </c>
      <c r="K380" s="129">
        <v>-0.187</v>
      </c>
      <c r="L380" s="129">
        <v>2227.6999999999998</v>
      </c>
      <c r="M380" s="126">
        <f t="shared" si="40"/>
        <v>-0.17980769230769228</v>
      </c>
      <c r="N380" s="126">
        <f t="shared" si="36"/>
        <v>-0.10613003177966102</v>
      </c>
      <c r="O380" s="126">
        <f t="shared" si="41"/>
        <v>-7.7759584827249026E-2</v>
      </c>
      <c r="P380" s="126"/>
      <c r="Q380" s="126"/>
      <c r="R380" s="127"/>
    </row>
    <row r="381" spans="1:18" x14ac:dyDescent="0.25">
      <c r="A381" s="128">
        <v>381</v>
      </c>
      <c r="B381" s="129">
        <v>-0.99</v>
      </c>
      <c r="C381" s="129">
        <v>2233.8000000000002</v>
      </c>
      <c r="D381" s="126">
        <f t="shared" si="37"/>
        <v>-1.0959409594095941</v>
      </c>
      <c r="E381" s="126">
        <f t="shared" si="38"/>
        <v>-0.19238205753844406</v>
      </c>
      <c r="F381" s="126">
        <f t="shared" si="39"/>
        <v>-0.88297189202386273</v>
      </c>
      <c r="G381" s="126"/>
      <c r="H381" s="127"/>
      <c r="I381" s="73"/>
      <c r="J381" s="128">
        <v>381</v>
      </c>
      <c r="K381" s="129">
        <v>-0.17899999999999999</v>
      </c>
      <c r="L381" s="129">
        <v>2233.6999999999998</v>
      </c>
      <c r="M381" s="126">
        <f t="shared" si="40"/>
        <v>-0.17211538461538459</v>
      </c>
      <c r="N381" s="126">
        <f t="shared" si="36"/>
        <v>-0.10583871822033898</v>
      </c>
      <c r="O381" s="126">
        <f t="shared" si="41"/>
        <v>-7.0347386326597122E-2</v>
      </c>
      <c r="P381" s="126"/>
      <c r="Q381" s="126"/>
      <c r="R381" s="127"/>
    </row>
    <row r="382" spans="1:18" x14ac:dyDescent="0.25">
      <c r="A382" s="128">
        <v>382</v>
      </c>
      <c r="B382" s="129">
        <v>-0.98699999999999999</v>
      </c>
      <c r="C382" s="129">
        <v>2239.8000000000002</v>
      </c>
      <c r="D382" s="126">
        <f t="shared" si="37"/>
        <v>-1.092619926199262</v>
      </c>
      <c r="E382" s="126">
        <f t="shared" si="38"/>
        <v>-0.19250500293177475</v>
      </c>
      <c r="F382" s="126">
        <f t="shared" si="39"/>
        <v>-0.87951475690209446</v>
      </c>
      <c r="G382" s="126"/>
      <c r="H382" s="127"/>
      <c r="I382" s="73"/>
      <c r="J382" s="128">
        <v>382</v>
      </c>
      <c r="K382" s="129">
        <v>-0.17299999999999999</v>
      </c>
      <c r="L382" s="129">
        <v>2239.6999999999998</v>
      </c>
      <c r="M382" s="126">
        <f t="shared" si="40"/>
        <v>-0.16634615384615381</v>
      </c>
      <c r="N382" s="126">
        <f t="shared" si="36"/>
        <v>-0.10554740466101695</v>
      </c>
      <c r="O382" s="126">
        <f t="shared" si="41"/>
        <v>-6.4858264749022149E-2</v>
      </c>
      <c r="P382" s="126"/>
      <c r="Q382" s="126"/>
      <c r="R382" s="127"/>
    </row>
    <row r="383" spans="1:18" x14ac:dyDescent="0.25">
      <c r="A383" s="128">
        <v>383</v>
      </c>
      <c r="B383" s="129">
        <v>-0.98199999999999998</v>
      </c>
      <c r="C383" s="129">
        <v>2245.8000000000002</v>
      </c>
      <c r="D383" s="126">
        <f t="shared" si="37"/>
        <v>-1.0870848708487084</v>
      </c>
      <c r="E383" s="126">
        <f t="shared" si="38"/>
        <v>-0.19262794832510544</v>
      </c>
      <c r="F383" s="126">
        <f t="shared" si="39"/>
        <v>-0.87384359964010461</v>
      </c>
      <c r="G383" s="126"/>
      <c r="H383" s="127"/>
      <c r="I383" s="73"/>
      <c r="J383" s="128">
        <v>383</v>
      </c>
      <c r="K383" s="129">
        <v>-0.16700000000000001</v>
      </c>
      <c r="L383" s="129">
        <v>2245.6999999999998</v>
      </c>
      <c r="M383" s="126">
        <f t="shared" si="40"/>
        <v>-0.16057692307692306</v>
      </c>
      <c r="N383" s="126">
        <f t="shared" si="36"/>
        <v>-0.10525609110169491</v>
      </c>
      <c r="O383" s="126">
        <f t="shared" si="41"/>
        <v>-5.9369143171447203E-2</v>
      </c>
      <c r="P383" s="126"/>
      <c r="Q383" s="126"/>
      <c r="R383" s="127"/>
    </row>
    <row r="384" spans="1:18" x14ac:dyDescent="0.25">
      <c r="A384" s="128">
        <v>384</v>
      </c>
      <c r="B384" s="129">
        <v>-0.97699999999999998</v>
      </c>
      <c r="C384" s="129">
        <v>2251.8000000000002</v>
      </c>
      <c r="D384" s="126">
        <f t="shared" si="37"/>
        <v>-1.0815498154981551</v>
      </c>
      <c r="E384" s="126">
        <f t="shared" si="38"/>
        <v>-0.19275089371843612</v>
      </c>
      <c r="F384" s="126">
        <f t="shared" si="39"/>
        <v>-0.86817244237811497</v>
      </c>
      <c r="G384" s="126"/>
      <c r="H384" s="127"/>
      <c r="I384" s="73"/>
      <c r="J384" s="128">
        <v>384</v>
      </c>
      <c r="K384" s="129">
        <v>-0.161</v>
      </c>
      <c r="L384" s="129">
        <v>2251.6999999999998</v>
      </c>
      <c r="M384" s="126">
        <f t="shared" si="40"/>
        <v>-0.15480769230769229</v>
      </c>
      <c r="N384" s="126">
        <f t="shared" si="36"/>
        <v>-0.10496477754237288</v>
      </c>
      <c r="O384" s="126">
        <f t="shared" si="41"/>
        <v>-5.3880021593872236E-2</v>
      </c>
      <c r="P384" s="126"/>
      <c r="Q384" s="126"/>
      <c r="R384" s="127"/>
    </row>
    <row r="385" spans="1:18" x14ac:dyDescent="0.25">
      <c r="A385" s="128">
        <v>385</v>
      </c>
      <c r="B385" s="129">
        <v>-0.97099999999999997</v>
      </c>
      <c r="C385" s="129">
        <v>2257.8000000000002</v>
      </c>
      <c r="D385" s="126">
        <f t="shared" si="37"/>
        <v>-1.0749077490774908</v>
      </c>
      <c r="E385" s="126">
        <f t="shared" si="38"/>
        <v>-0.19287383911176678</v>
      </c>
      <c r="F385" s="126">
        <f t="shared" si="39"/>
        <v>-0.86139427404601454</v>
      </c>
      <c r="G385" s="126"/>
      <c r="H385" s="127"/>
      <c r="I385" s="73"/>
      <c r="J385" s="128">
        <v>385</v>
      </c>
      <c r="K385" s="129">
        <v>-0.155</v>
      </c>
      <c r="L385" s="129">
        <v>2257.6999999999998</v>
      </c>
      <c r="M385" s="126">
        <f t="shared" si="40"/>
        <v>-0.14903846153846154</v>
      </c>
      <c r="N385" s="126">
        <f t="shared" si="36"/>
        <v>-0.10467346398305086</v>
      </c>
      <c r="O385" s="126">
        <f t="shared" si="41"/>
        <v>-4.8390900016297249E-2</v>
      </c>
      <c r="P385" s="126"/>
      <c r="Q385" s="126"/>
      <c r="R385" s="127"/>
    </row>
    <row r="386" spans="1:18" x14ac:dyDescent="0.25">
      <c r="A386" s="128">
        <v>386</v>
      </c>
      <c r="B386" s="129">
        <v>-0.96399999999999997</v>
      </c>
      <c r="C386" s="129">
        <v>2263.8000000000002</v>
      </c>
      <c r="D386" s="126">
        <f t="shared" si="37"/>
        <v>-1.0671586715867158</v>
      </c>
      <c r="E386" s="126">
        <f t="shared" si="38"/>
        <v>-0.19299678450509747</v>
      </c>
      <c r="F386" s="126">
        <f t="shared" si="39"/>
        <v>-0.85350909464380353</v>
      </c>
      <c r="G386" s="126"/>
      <c r="H386" s="127"/>
      <c r="I386" s="73"/>
      <c r="J386" s="128">
        <v>386</v>
      </c>
      <c r="K386" s="129">
        <v>-0.14899999999999999</v>
      </c>
      <c r="L386" s="129">
        <v>2263.6999999999998</v>
      </c>
      <c r="M386" s="126">
        <f t="shared" si="40"/>
        <v>-0.14326923076923076</v>
      </c>
      <c r="N386" s="126">
        <f t="shared" si="36"/>
        <v>-0.10438215042372882</v>
      </c>
      <c r="O386" s="126">
        <f t="shared" si="41"/>
        <v>-4.2901778438722275E-2</v>
      </c>
      <c r="P386" s="126"/>
      <c r="Q386" s="126"/>
      <c r="R386" s="127"/>
    </row>
    <row r="387" spans="1:18" x14ac:dyDescent="0.25">
      <c r="A387" s="128">
        <v>387</v>
      </c>
      <c r="B387" s="129">
        <v>-0.95699999999999996</v>
      </c>
      <c r="C387" s="129">
        <v>2269.8000000000002</v>
      </c>
      <c r="D387" s="126">
        <f t="shared" si="37"/>
        <v>-1.0594095940959409</v>
      </c>
      <c r="E387" s="126">
        <f t="shared" si="38"/>
        <v>-0.19311972989842816</v>
      </c>
      <c r="F387" s="126">
        <f t="shared" si="39"/>
        <v>-0.84562391524159242</v>
      </c>
      <c r="G387" s="126"/>
      <c r="H387" s="127"/>
      <c r="I387" s="73"/>
      <c r="J387" s="128">
        <v>387</v>
      </c>
      <c r="K387" s="129">
        <v>-0.14399999999999999</v>
      </c>
      <c r="L387" s="129">
        <v>2269.6999999999998</v>
      </c>
      <c r="M387" s="126">
        <f t="shared" si="40"/>
        <v>-0.13846153846153844</v>
      </c>
      <c r="N387" s="126">
        <f t="shared" si="36"/>
        <v>-0.10409083686440679</v>
      </c>
      <c r="O387" s="126">
        <f t="shared" si="41"/>
        <v>-3.8374195322685767E-2</v>
      </c>
      <c r="P387" s="126"/>
      <c r="Q387" s="126"/>
      <c r="R387" s="127"/>
    </row>
    <row r="388" spans="1:18" x14ac:dyDescent="0.25">
      <c r="A388" s="128">
        <v>388</v>
      </c>
      <c r="B388" s="129">
        <v>-0.95</v>
      </c>
      <c r="C388" s="129">
        <v>2275.8000000000002</v>
      </c>
      <c r="D388" s="126">
        <f t="shared" si="37"/>
        <v>-1.051660516605166</v>
      </c>
      <c r="E388" s="126">
        <f t="shared" si="38"/>
        <v>-0.19324267529175884</v>
      </c>
      <c r="F388" s="126">
        <f t="shared" si="39"/>
        <v>-0.8377387358393813</v>
      </c>
      <c r="G388" s="126"/>
      <c r="H388" s="127"/>
      <c r="I388" s="73"/>
      <c r="J388" s="128">
        <v>388</v>
      </c>
      <c r="K388" s="129">
        <v>-0.13800000000000001</v>
      </c>
      <c r="L388" s="129">
        <v>2275.6999999999998</v>
      </c>
      <c r="M388" s="126">
        <f t="shared" si="40"/>
        <v>-0.13269230769230769</v>
      </c>
      <c r="N388" s="126">
        <f t="shared" si="36"/>
        <v>-0.10379952330508475</v>
      </c>
      <c r="O388" s="126">
        <f t="shared" si="41"/>
        <v>-3.2885073745110821E-2</v>
      </c>
      <c r="P388" s="126"/>
      <c r="Q388" s="126"/>
      <c r="R388" s="127"/>
    </row>
    <row r="389" spans="1:18" x14ac:dyDescent="0.25">
      <c r="A389" s="128">
        <v>389</v>
      </c>
      <c r="B389" s="129">
        <v>-0.94299999999999995</v>
      </c>
      <c r="C389" s="129">
        <v>2281.8000000000002</v>
      </c>
      <c r="D389" s="126">
        <f t="shared" si="37"/>
        <v>-1.0439114391143911</v>
      </c>
      <c r="E389" s="126">
        <f t="shared" si="38"/>
        <v>-0.19336562068508953</v>
      </c>
      <c r="F389" s="126">
        <f t="shared" si="39"/>
        <v>-0.82985355643717018</v>
      </c>
      <c r="G389" s="126"/>
      <c r="H389" s="127"/>
      <c r="I389" s="73"/>
      <c r="J389" s="128">
        <v>389</v>
      </c>
      <c r="K389" s="129">
        <v>-0.13300000000000001</v>
      </c>
      <c r="L389" s="129">
        <v>2281.6999999999998</v>
      </c>
      <c r="M389" s="126">
        <f t="shared" si="40"/>
        <v>-0.12788461538461537</v>
      </c>
      <c r="N389" s="126">
        <f t="shared" si="36"/>
        <v>-0.10350820974576272</v>
      </c>
      <c r="O389" s="126">
        <f t="shared" si="41"/>
        <v>-2.8357490629074313E-2</v>
      </c>
      <c r="P389" s="126"/>
      <c r="Q389" s="126"/>
      <c r="R389" s="127"/>
    </row>
    <row r="390" spans="1:18" x14ac:dyDescent="0.25">
      <c r="A390" s="128">
        <v>390</v>
      </c>
      <c r="B390" s="129">
        <v>-0.93400000000000005</v>
      </c>
      <c r="C390" s="129">
        <v>2287.8000000000002</v>
      </c>
      <c r="D390" s="126">
        <f t="shared" si="37"/>
        <v>-1.0339483394833948</v>
      </c>
      <c r="E390" s="126">
        <f t="shared" si="38"/>
        <v>-0.19348856607842022</v>
      </c>
      <c r="F390" s="126">
        <f t="shared" si="39"/>
        <v>-0.8197543548947378</v>
      </c>
      <c r="G390" s="126"/>
      <c r="H390" s="127"/>
      <c r="I390" s="73"/>
      <c r="J390" s="128">
        <v>390</v>
      </c>
      <c r="K390" s="129">
        <v>-0.127</v>
      </c>
      <c r="L390" s="129">
        <v>2287.6999999999998</v>
      </c>
      <c r="M390" s="126">
        <f t="shared" si="40"/>
        <v>-0.12211538461538461</v>
      </c>
      <c r="N390" s="126">
        <f t="shared" si="36"/>
        <v>-0.10321689618644068</v>
      </c>
      <c r="O390" s="126">
        <f t="shared" si="41"/>
        <v>-2.2868369051499342E-2</v>
      </c>
      <c r="P390" s="126"/>
      <c r="Q390" s="126"/>
      <c r="R390" s="127"/>
    </row>
    <row r="391" spans="1:18" x14ac:dyDescent="0.25">
      <c r="A391" s="128">
        <v>391</v>
      </c>
      <c r="B391" s="129">
        <v>-0.92600000000000005</v>
      </c>
      <c r="C391" s="129">
        <v>2293.8000000000002</v>
      </c>
      <c r="D391" s="126">
        <f t="shared" si="37"/>
        <v>-1.0250922509225093</v>
      </c>
      <c r="E391" s="126">
        <f t="shared" si="38"/>
        <v>-0.1936115114717509</v>
      </c>
      <c r="F391" s="126">
        <f t="shared" si="39"/>
        <v>-0.810762164422416</v>
      </c>
      <c r="G391" s="126"/>
      <c r="H391" s="127"/>
      <c r="I391" s="73"/>
      <c r="J391" s="128">
        <v>391</v>
      </c>
      <c r="K391" s="129">
        <v>-0.122</v>
      </c>
      <c r="L391" s="129">
        <v>2293.6999999999998</v>
      </c>
      <c r="M391" s="126">
        <f t="shared" si="40"/>
        <v>-0.11730769230769231</v>
      </c>
      <c r="N391" s="126">
        <f t="shared" si="36"/>
        <v>-0.10292558262711865</v>
      </c>
      <c r="O391" s="126">
        <f t="shared" si="41"/>
        <v>-1.8340785935462834E-2</v>
      </c>
      <c r="P391" s="126"/>
      <c r="Q391" s="126"/>
      <c r="R391" s="127"/>
    </row>
    <row r="392" spans="1:18" x14ac:dyDescent="0.25">
      <c r="A392" s="128">
        <v>392</v>
      </c>
      <c r="B392" s="129">
        <v>-0.91800000000000004</v>
      </c>
      <c r="C392" s="129">
        <v>2299.8000000000002</v>
      </c>
      <c r="D392" s="126">
        <f t="shared" si="37"/>
        <v>-1.0162361623616236</v>
      </c>
      <c r="E392" s="126">
        <f t="shared" si="38"/>
        <v>-0.19373445686508159</v>
      </c>
      <c r="F392" s="126">
        <f t="shared" si="39"/>
        <v>-0.80176997395009419</v>
      </c>
      <c r="G392" s="126"/>
      <c r="H392" s="127"/>
      <c r="I392" s="73"/>
      <c r="J392" s="128">
        <v>392</v>
      </c>
      <c r="K392" s="129">
        <v>-0.11700000000000001</v>
      </c>
      <c r="L392" s="129">
        <v>2299.6999999999998</v>
      </c>
      <c r="M392" s="126">
        <f t="shared" si="40"/>
        <v>-0.1125</v>
      </c>
      <c r="N392" s="126">
        <f t="shared" si="36"/>
        <v>-0.10263426906779662</v>
      </c>
      <c r="O392" s="126">
        <f t="shared" si="41"/>
        <v>-1.3813202819426338E-2</v>
      </c>
      <c r="P392" s="126"/>
      <c r="Q392" s="126"/>
      <c r="R392" s="127"/>
    </row>
    <row r="393" spans="1:18" x14ac:dyDescent="0.25">
      <c r="A393" s="128">
        <v>393</v>
      </c>
      <c r="B393" s="129">
        <v>-0.91</v>
      </c>
      <c r="C393" s="129">
        <v>2305.8000000000002</v>
      </c>
      <c r="D393" s="126">
        <f t="shared" si="37"/>
        <v>-1.0073800738007379</v>
      </c>
      <c r="E393" s="126">
        <f t="shared" si="38"/>
        <v>-0.19385740225841228</v>
      </c>
      <c r="F393" s="126">
        <f t="shared" si="39"/>
        <v>-0.79277778347777239</v>
      </c>
      <c r="G393" s="126"/>
      <c r="H393" s="127"/>
      <c r="I393" s="73"/>
      <c r="J393" s="128">
        <v>393</v>
      </c>
      <c r="K393" s="129">
        <v>-0.113</v>
      </c>
      <c r="L393" s="129">
        <v>2305.6999999999998</v>
      </c>
      <c r="M393" s="126">
        <f t="shared" si="40"/>
        <v>-0.10865384615384616</v>
      </c>
      <c r="N393" s="126">
        <f t="shared" si="36"/>
        <v>-0.10234295550847458</v>
      </c>
      <c r="O393" s="126">
        <f t="shared" si="41"/>
        <v>-1.0247158164928291E-2</v>
      </c>
      <c r="P393" s="126"/>
      <c r="Q393" s="126"/>
      <c r="R393" s="127"/>
    </row>
    <row r="394" spans="1:18" x14ac:dyDescent="0.25">
      <c r="A394" s="128">
        <v>394</v>
      </c>
      <c r="B394" s="129">
        <v>-0.90100000000000002</v>
      </c>
      <c r="C394" s="129">
        <v>2311.8000000000002</v>
      </c>
      <c r="D394" s="126">
        <f t="shared" si="37"/>
        <v>-0.99741697416974184</v>
      </c>
      <c r="E394" s="126">
        <f t="shared" si="38"/>
        <v>-0.19398034765174296</v>
      </c>
      <c r="F394" s="126">
        <f t="shared" si="39"/>
        <v>-0.7826785819353399</v>
      </c>
      <c r="G394" s="126"/>
      <c r="H394" s="127"/>
      <c r="I394" s="73"/>
      <c r="J394" s="128">
        <v>394</v>
      </c>
      <c r="K394" s="129">
        <v>-0.108</v>
      </c>
      <c r="L394" s="129">
        <v>2311.6999999999998</v>
      </c>
      <c r="M394" s="126">
        <f t="shared" si="40"/>
        <v>-0.10384615384615385</v>
      </c>
      <c r="N394" s="126">
        <f t="shared" si="36"/>
        <v>-0.10205164194915255</v>
      </c>
      <c r="O394" s="126">
        <f t="shared" si="41"/>
        <v>-5.7195750488917806E-3</v>
      </c>
      <c r="P394" s="126"/>
      <c r="Q394" s="126"/>
      <c r="R394" s="127"/>
    </row>
    <row r="395" spans="1:18" x14ac:dyDescent="0.25">
      <c r="A395" s="128">
        <v>395</v>
      </c>
      <c r="B395" s="129">
        <v>-0.89200000000000002</v>
      </c>
      <c r="C395" s="129">
        <v>2317.8000000000002</v>
      </c>
      <c r="D395" s="126">
        <f t="shared" si="37"/>
        <v>-0.98745387453874545</v>
      </c>
      <c r="E395" s="126">
        <f t="shared" si="38"/>
        <v>-0.19410329304507365</v>
      </c>
      <c r="F395" s="126">
        <f t="shared" si="39"/>
        <v>-0.77257938039290741</v>
      </c>
      <c r="G395" s="126"/>
      <c r="H395" s="127"/>
      <c r="I395" s="73"/>
      <c r="J395" s="128">
        <v>395</v>
      </c>
      <c r="K395" s="129">
        <v>-0.105</v>
      </c>
      <c r="L395" s="129">
        <v>2317.6999999999998</v>
      </c>
      <c r="M395" s="126">
        <f t="shared" si="40"/>
        <v>-0.10096153846153846</v>
      </c>
      <c r="N395" s="126">
        <f t="shared" si="36"/>
        <v>-0.10176032838983051</v>
      </c>
      <c r="O395" s="126">
        <f t="shared" si="41"/>
        <v>-3.1150688559321961E-3</v>
      </c>
      <c r="P395" s="126"/>
      <c r="Q395" s="126"/>
      <c r="R395" s="127"/>
    </row>
    <row r="396" spans="1:18" x14ac:dyDescent="0.25">
      <c r="A396" s="128">
        <v>396</v>
      </c>
      <c r="B396" s="129">
        <v>-0.88400000000000001</v>
      </c>
      <c r="C396" s="129">
        <v>2323.8000000000002</v>
      </c>
      <c r="D396" s="126">
        <f t="shared" si="37"/>
        <v>-0.97859778597785985</v>
      </c>
      <c r="E396" s="126">
        <f t="shared" si="38"/>
        <v>-0.19422623843840434</v>
      </c>
      <c r="F396" s="126">
        <f t="shared" si="39"/>
        <v>-0.76358718992058561</v>
      </c>
      <c r="G396" s="126"/>
      <c r="H396" s="127"/>
      <c r="I396" s="73"/>
      <c r="J396" s="128">
        <v>396</v>
      </c>
      <c r="K396" s="129">
        <v>-0.10100000000000001</v>
      </c>
      <c r="L396" s="129">
        <v>2323.6999999999998</v>
      </c>
      <c r="M396" s="126">
        <f t="shared" si="40"/>
        <v>-9.7115384615384631E-2</v>
      </c>
      <c r="N396" s="126">
        <f t="shared" si="36"/>
        <v>-0.10146901483050848</v>
      </c>
      <c r="O396" s="126">
        <f t="shared" si="41"/>
        <v>4.5097579856583775E-4</v>
      </c>
      <c r="P396" s="126"/>
      <c r="Q396" s="126"/>
      <c r="R396" s="127"/>
    </row>
    <row r="397" spans="1:18" x14ac:dyDescent="0.25">
      <c r="A397" s="128">
        <v>397</v>
      </c>
      <c r="B397" s="129">
        <v>-0.875</v>
      </c>
      <c r="C397" s="129">
        <v>2329.8000000000002</v>
      </c>
      <c r="D397" s="126">
        <f t="shared" si="37"/>
        <v>-0.96863468634686345</v>
      </c>
      <c r="E397" s="126">
        <f t="shared" si="38"/>
        <v>-0.19434918383173502</v>
      </c>
      <c r="F397" s="126">
        <f t="shared" si="39"/>
        <v>-0.75348798837815312</v>
      </c>
      <c r="G397" s="126"/>
      <c r="H397" s="127"/>
      <c r="I397" s="73"/>
      <c r="J397" s="128">
        <v>397</v>
      </c>
      <c r="K397" s="129">
        <v>-9.7000000000000003E-2</v>
      </c>
      <c r="L397" s="129">
        <v>2329.6999999999998</v>
      </c>
      <c r="M397" s="126">
        <f t="shared" si="40"/>
        <v>-9.3269230769230771E-2</v>
      </c>
      <c r="N397" s="126">
        <f t="shared" si="36"/>
        <v>-0.10117770127118644</v>
      </c>
      <c r="O397" s="126">
        <f t="shared" si="41"/>
        <v>4.0170204530638846E-3</v>
      </c>
      <c r="P397" s="126"/>
      <c r="Q397" s="126"/>
      <c r="R397" s="127"/>
    </row>
    <row r="398" spans="1:18" x14ac:dyDescent="0.25">
      <c r="A398" s="128">
        <v>398</v>
      </c>
      <c r="B398" s="129">
        <v>-0.86599999999999999</v>
      </c>
      <c r="C398" s="129">
        <v>2335.8000000000002</v>
      </c>
      <c r="D398" s="126">
        <f t="shared" si="37"/>
        <v>-0.95867158671586716</v>
      </c>
      <c r="E398" s="126">
        <f t="shared" si="38"/>
        <v>-0.19447212922506568</v>
      </c>
      <c r="F398" s="126">
        <f t="shared" si="39"/>
        <v>-0.74338878683572074</v>
      </c>
      <c r="G398" s="126"/>
      <c r="H398" s="127"/>
      <c r="I398" s="73"/>
      <c r="J398" s="128">
        <v>398</v>
      </c>
      <c r="K398" s="129">
        <v>-9.4E-2</v>
      </c>
      <c r="L398" s="129">
        <v>2335.6999999999998</v>
      </c>
      <c r="M398" s="126">
        <f t="shared" si="40"/>
        <v>-9.0384615384615397E-2</v>
      </c>
      <c r="N398" s="126">
        <f t="shared" si="36"/>
        <v>-0.10088638771186441</v>
      </c>
      <c r="O398" s="126">
        <f t="shared" si="41"/>
        <v>6.6215266460234691E-3</v>
      </c>
      <c r="P398" s="126"/>
      <c r="Q398" s="126"/>
      <c r="R398" s="127"/>
    </row>
    <row r="399" spans="1:18" x14ac:dyDescent="0.25">
      <c r="A399" s="128">
        <v>399</v>
      </c>
      <c r="B399" s="129">
        <v>-0.85899999999999999</v>
      </c>
      <c r="C399" s="129">
        <v>2341.8000000000002</v>
      </c>
      <c r="D399" s="126">
        <f t="shared" si="37"/>
        <v>-0.95092250922509225</v>
      </c>
      <c r="E399" s="126">
        <f t="shared" si="38"/>
        <v>-0.19459507461839637</v>
      </c>
      <c r="F399" s="126">
        <f t="shared" si="39"/>
        <v>-0.73550360743350951</v>
      </c>
      <c r="G399" s="126"/>
      <c r="H399" s="127"/>
      <c r="I399" s="73"/>
      <c r="J399" s="128">
        <v>399</v>
      </c>
      <c r="K399" s="129">
        <v>-0.09</v>
      </c>
      <c r="L399" s="129">
        <v>2341.6999999999998</v>
      </c>
      <c r="M399" s="126">
        <f t="shared" si="40"/>
        <v>-8.6538461538461536E-2</v>
      </c>
      <c r="N399" s="126">
        <f t="shared" si="36"/>
        <v>-0.10059507415254237</v>
      </c>
      <c r="O399" s="126">
        <f t="shared" si="41"/>
        <v>1.0187571300521517E-2</v>
      </c>
      <c r="P399" s="126"/>
      <c r="Q399" s="126"/>
      <c r="R399" s="127"/>
    </row>
    <row r="400" spans="1:18" x14ac:dyDescent="0.25">
      <c r="A400" s="128">
        <v>400</v>
      </c>
      <c r="B400" s="129">
        <v>-0.85</v>
      </c>
      <c r="C400" s="129">
        <v>2347.6999999999998</v>
      </c>
      <c r="D400" s="126">
        <f t="shared" si="37"/>
        <v>-0.92527675276747057</v>
      </c>
      <c r="E400" s="126">
        <f t="shared" si="38"/>
        <v>-0.19471802001172706</v>
      </c>
      <c r="F400" s="126">
        <f t="shared" si="39"/>
        <v>-0.71331433245951514</v>
      </c>
      <c r="G400" s="126"/>
      <c r="H400" s="127"/>
      <c r="I400" s="73"/>
      <c r="J400" s="128">
        <v>400</v>
      </c>
      <c r="K400" s="129">
        <v>-8.7999999999999995E-2</v>
      </c>
      <c r="L400" s="129">
        <v>2347.6999999999998</v>
      </c>
      <c r="M400" s="126">
        <f t="shared" si="40"/>
        <v>-8.461538461538462E-2</v>
      </c>
      <c r="N400" s="126">
        <f t="shared" si="36"/>
        <v>-0.10030376059322034</v>
      </c>
      <c r="O400" s="126">
        <f t="shared" si="41"/>
        <v>1.1830539031942639E-2</v>
      </c>
      <c r="P400" s="126"/>
      <c r="Q400" s="126"/>
      <c r="R400" s="127"/>
    </row>
    <row r="401" spans="1:18" x14ac:dyDescent="0.25">
      <c r="A401" s="128">
        <v>401</v>
      </c>
      <c r="B401" s="129">
        <v>-0.84199999999999997</v>
      </c>
      <c r="C401" s="129">
        <v>2353.8000000000002</v>
      </c>
      <c r="D401" s="126">
        <f t="shared" si="37"/>
        <v>-0.94763837638382031</v>
      </c>
      <c r="E401" s="126">
        <f t="shared" si="38"/>
        <v>-0.19484096540505774</v>
      </c>
      <c r="F401" s="126">
        <f t="shared" si="39"/>
        <v>-0.72835241900911141</v>
      </c>
      <c r="G401" s="126"/>
      <c r="H401" s="127"/>
      <c r="I401" s="73"/>
      <c r="J401" s="128">
        <v>401</v>
      </c>
      <c r="K401" s="129">
        <v>-8.5000000000000006E-2</v>
      </c>
      <c r="L401" s="129">
        <v>2353.6999999999998</v>
      </c>
      <c r="M401" s="126">
        <f t="shared" si="40"/>
        <v>-8.1730769230769232E-2</v>
      </c>
      <c r="N401" s="126">
        <f t="shared" si="36"/>
        <v>-0.10001244703389831</v>
      </c>
      <c r="O401" s="126">
        <f t="shared" si="41"/>
        <v>1.443504522490221E-2</v>
      </c>
      <c r="P401" s="126"/>
      <c r="Q401" s="126"/>
      <c r="R401" s="127"/>
    </row>
    <row r="402" spans="1:18" x14ac:dyDescent="0.25">
      <c r="A402" s="128">
        <v>402</v>
      </c>
      <c r="B402" s="129">
        <v>-0.83399999999999996</v>
      </c>
      <c r="C402" s="129">
        <v>2359.8000000000002</v>
      </c>
      <c r="D402" s="126">
        <f t="shared" si="37"/>
        <v>-0.92324723247232465</v>
      </c>
      <c r="E402" s="126">
        <f t="shared" si="38"/>
        <v>-0.19496391079838843</v>
      </c>
      <c r="F402" s="126">
        <f t="shared" si="39"/>
        <v>-0.70742002494643352</v>
      </c>
      <c r="G402" s="126"/>
      <c r="H402" s="127"/>
      <c r="I402" s="73"/>
      <c r="J402" s="128">
        <v>402</v>
      </c>
      <c r="K402" s="129">
        <v>-8.3000000000000004E-2</v>
      </c>
      <c r="L402" s="129">
        <v>2359.6999999999998</v>
      </c>
      <c r="M402" s="126">
        <f t="shared" si="40"/>
        <v>-7.9807692307692302E-2</v>
      </c>
      <c r="N402" s="126">
        <f t="shared" si="36"/>
        <v>-9.9721133474576271E-2</v>
      </c>
      <c r="O402" s="126">
        <f t="shared" si="41"/>
        <v>1.6078012956323332E-2</v>
      </c>
      <c r="P402" s="126"/>
      <c r="Q402" s="126"/>
      <c r="R402" s="127"/>
    </row>
    <row r="403" spans="1:18" x14ac:dyDescent="0.25">
      <c r="A403" s="128">
        <v>403</v>
      </c>
      <c r="B403" s="129">
        <v>-0.82699999999999996</v>
      </c>
      <c r="C403" s="129">
        <v>2365.8000000000002</v>
      </c>
      <c r="D403" s="126">
        <f t="shared" si="37"/>
        <v>-0.91549815498154974</v>
      </c>
      <c r="E403" s="126">
        <f t="shared" si="38"/>
        <v>-0.19508685619171912</v>
      </c>
      <c r="F403" s="126">
        <f t="shared" si="39"/>
        <v>-0.69953484554422229</v>
      </c>
      <c r="G403" s="126"/>
      <c r="H403" s="127"/>
      <c r="I403" s="73"/>
      <c r="J403" s="128">
        <v>403</v>
      </c>
      <c r="K403" s="129">
        <v>-0.08</v>
      </c>
      <c r="L403" s="129">
        <v>2365.6999999999998</v>
      </c>
      <c r="M403" s="126">
        <f t="shared" si="40"/>
        <v>-7.6923076923076913E-2</v>
      </c>
      <c r="N403" s="126">
        <f t="shared" si="36"/>
        <v>-9.9429819915254236E-2</v>
      </c>
      <c r="O403" s="126">
        <f t="shared" si="41"/>
        <v>1.8682519149282917E-2</v>
      </c>
      <c r="P403" s="126"/>
      <c r="Q403" s="126"/>
      <c r="R403" s="127"/>
    </row>
    <row r="404" spans="1:18" x14ac:dyDescent="0.25">
      <c r="A404" s="128">
        <v>404</v>
      </c>
      <c r="B404" s="129">
        <v>-0.81899999999999995</v>
      </c>
      <c r="C404" s="129">
        <v>2371.6999999999998</v>
      </c>
      <c r="D404" s="126">
        <f t="shared" si="37"/>
        <v>-0.89153136531359822</v>
      </c>
      <c r="E404" s="126">
        <f t="shared" si="38"/>
        <v>-0.1952098015850498</v>
      </c>
      <c r="F404" s="126">
        <f t="shared" si="39"/>
        <v>-0.67903361082066027</v>
      </c>
      <c r="G404" s="126"/>
      <c r="H404" s="127"/>
      <c r="I404" s="73"/>
      <c r="J404" s="128">
        <v>404</v>
      </c>
      <c r="K404" s="129">
        <v>-7.9000000000000001E-2</v>
      </c>
      <c r="L404" s="129">
        <v>2371.6999999999998</v>
      </c>
      <c r="M404" s="126">
        <f t="shared" si="40"/>
        <v>-7.5961538461538455E-2</v>
      </c>
      <c r="N404" s="126">
        <f t="shared" si="36"/>
        <v>-9.9138506355932202E-2</v>
      </c>
      <c r="O404" s="126">
        <f t="shared" si="41"/>
        <v>1.9363948419165576E-2</v>
      </c>
      <c r="P404" s="126"/>
      <c r="Q404" s="126"/>
      <c r="R404" s="127"/>
    </row>
    <row r="405" spans="1:18" x14ac:dyDescent="0.25">
      <c r="A405" s="128">
        <v>405</v>
      </c>
      <c r="B405" s="129">
        <v>-0.81200000000000006</v>
      </c>
      <c r="C405" s="129">
        <v>2377.6999999999998</v>
      </c>
      <c r="D405" s="126">
        <f t="shared" si="37"/>
        <v>-0.89889298892988934</v>
      </c>
      <c r="E405" s="126">
        <f t="shared" si="38"/>
        <v>-0.19533274697838049</v>
      </c>
      <c r="F405" s="126">
        <f t="shared" si="39"/>
        <v>-0.68265747566968948</v>
      </c>
      <c r="G405" s="126"/>
      <c r="H405" s="127"/>
      <c r="I405" s="73"/>
      <c r="J405" s="128">
        <v>405</v>
      </c>
      <c r="K405" s="129">
        <v>-7.5999999999999998E-2</v>
      </c>
      <c r="L405" s="129">
        <v>2377.6999999999998</v>
      </c>
      <c r="M405" s="126">
        <f t="shared" si="40"/>
        <v>-7.3076923076923067E-2</v>
      </c>
      <c r="N405" s="126">
        <f t="shared" ref="N405:N468" si="43">$L$17*J405+$L$16</f>
        <v>-9.8847192796610167E-2</v>
      </c>
      <c r="O405" s="126">
        <f t="shared" si="41"/>
        <v>2.1968454612125161E-2</v>
      </c>
      <c r="P405" s="126"/>
      <c r="Q405" s="126"/>
      <c r="R405" s="127"/>
    </row>
    <row r="406" spans="1:18" x14ac:dyDescent="0.25">
      <c r="A406" s="128">
        <v>406</v>
      </c>
      <c r="B406" s="129">
        <v>-0.80500000000000005</v>
      </c>
      <c r="C406" s="129">
        <v>2383.6999999999998</v>
      </c>
      <c r="D406" s="126">
        <f t="shared" ref="D406:D469" si="44">(C406-C405)*B406/$C$8</f>
        <v>-0.89114391143911442</v>
      </c>
      <c r="E406" s="126">
        <f t="shared" ref="E406:E469" si="45">$C$17*A406+$C$16</f>
        <v>-0.19545569237171118</v>
      </c>
      <c r="F406" s="126">
        <f t="shared" ref="F406:F469" si="46">(C406-C405)*(B406-E406)/$C$8</f>
        <v>-0.67477229626747848</v>
      </c>
      <c r="G406" s="126"/>
      <c r="H406" s="127"/>
      <c r="I406" s="73"/>
      <c r="J406" s="128">
        <v>406</v>
      </c>
      <c r="K406" s="129">
        <v>-7.2999999999999995E-2</v>
      </c>
      <c r="L406" s="129">
        <v>2383.6999999999998</v>
      </c>
      <c r="M406" s="126">
        <f t="shared" ref="M406:M469" si="47">(L406-L405)*K406/$L$8</f>
        <v>-7.0192307692307679E-2</v>
      </c>
      <c r="N406" s="126">
        <f t="shared" si="43"/>
        <v>-9.8555879237288133E-2</v>
      </c>
      <c r="O406" s="126">
        <f t="shared" ref="O406:O469" si="48">(L406-L405)*(K406-N406)/$L$8</f>
        <v>2.4572960805084747E-2</v>
      </c>
      <c r="P406" s="126"/>
      <c r="Q406" s="126"/>
      <c r="R406" s="127"/>
    </row>
    <row r="407" spans="1:18" x14ac:dyDescent="0.25">
      <c r="A407" s="128">
        <v>407</v>
      </c>
      <c r="B407" s="129">
        <v>-0.79900000000000004</v>
      </c>
      <c r="C407" s="129">
        <v>2389.6999999999998</v>
      </c>
      <c r="D407" s="126">
        <f t="shared" si="44"/>
        <v>-0.88450184501845031</v>
      </c>
      <c r="E407" s="126">
        <f t="shared" si="45"/>
        <v>-0.19557863776504186</v>
      </c>
      <c r="F407" s="126">
        <f t="shared" si="46"/>
        <v>-0.66799412793537816</v>
      </c>
      <c r="G407" s="126"/>
      <c r="H407" s="127"/>
      <c r="I407" s="73"/>
      <c r="J407" s="128">
        <v>407</v>
      </c>
      <c r="K407" s="129">
        <v>-7.0999999999999994E-2</v>
      </c>
      <c r="L407" s="129">
        <v>2389.6999999999998</v>
      </c>
      <c r="M407" s="126">
        <f t="shared" si="47"/>
        <v>-6.8269230769230763E-2</v>
      </c>
      <c r="N407" s="126">
        <f t="shared" si="43"/>
        <v>-9.8264565677966098E-2</v>
      </c>
      <c r="O407" s="126">
        <f t="shared" si="48"/>
        <v>2.621592853650587E-2</v>
      </c>
      <c r="P407" s="126"/>
      <c r="Q407" s="126"/>
      <c r="R407" s="127"/>
    </row>
    <row r="408" spans="1:18" x14ac:dyDescent="0.25">
      <c r="A408" s="128">
        <v>408</v>
      </c>
      <c r="B408" s="129">
        <v>-0.79300000000000004</v>
      </c>
      <c r="C408" s="129">
        <v>2395.6999999999998</v>
      </c>
      <c r="D408" s="126">
        <f t="shared" si="44"/>
        <v>-0.87785977859778597</v>
      </c>
      <c r="E408" s="126">
        <f t="shared" si="45"/>
        <v>-0.19570158315837255</v>
      </c>
      <c r="F408" s="126">
        <f t="shared" si="46"/>
        <v>-0.66121595960327773</v>
      </c>
      <c r="G408" s="126"/>
      <c r="H408" s="127"/>
      <c r="I408" s="73"/>
      <c r="J408" s="128">
        <v>408</v>
      </c>
      <c r="K408" s="129">
        <v>-7.0000000000000007E-2</v>
      </c>
      <c r="L408" s="129">
        <v>2395.6999999999998</v>
      </c>
      <c r="M408" s="126">
        <f t="shared" si="47"/>
        <v>-6.7307692307692318E-2</v>
      </c>
      <c r="N408" s="126">
        <f t="shared" si="43"/>
        <v>-9.7973252118644077E-2</v>
      </c>
      <c r="O408" s="126">
        <f t="shared" si="48"/>
        <v>2.6897357806388529E-2</v>
      </c>
      <c r="P408" s="126"/>
      <c r="Q408" s="126"/>
      <c r="R408" s="127"/>
    </row>
    <row r="409" spans="1:18" x14ac:dyDescent="0.25">
      <c r="A409" s="128">
        <v>409</v>
      </c>
      <c r="B409" s="129">
        <v>-0.78700000000000003</v>
      </c>
      <c r="C409" s="129">
        <v>2401.6999999999998</v>
      </c>
      <c r="D409" s="126">
        <f t="shared" si="44"/>
        <v>-0.87121771217712185</v>
      </c>
      <c r="E409" s="126">
        <f t="shared" si="45"/>
        <v>-0.19582452855170324</v>
      </c>
      <c r="F409" s="126">
        <f t="shared" si="46"/>
        <v>-0.65443779127117729</v>
      </c>
      <c r="G409" s="126"/>
      <c r="H409" s="127"/>
      <c r="I409" s="73"/>
      <c r="J409" s="128">
        <v>409</v>
      </c>
      <c r="K409" s="129">
        <v>-6.9000000000000006E-2</v>
      </c>
      <c r="L409" s="129">
        <v>2401.6999999999998</v>
      </c>
      <c r="M409" s="126">
        <f t="shared" si="47"/>
        <v>-6.6346153846153846E-2</v>
      </c>
      <c r="N409" s="126">
        <f t="shared" si="43"/>
        <v>-9.7681938559322043E-2</v>
      </c>
      <c r="O409" s="126">
        <f t="shared" si="48"/>
        <v>2.7578787076271188E-2</v>
      </c>
      <c r="P409" s="126"/>
      <c r="Q409" s="126"/>
      <c r="R409" s="127"/>
    </row>
    <row r="410" spans="1:18" x14ac:dyDescent="0.25">
      <c r="A410" s="128">
        <v>410</v>
      </c>
      <c r="B410" s="129">
        <v>-0.78100000000000003</v>
      </c>
      <c r="C410" s="129">
        <v>2407.8000000000002</v>
      </c>
      <c r="D410" s="126">
        <f t="shared" si="44"/>
        <v>-0.87898523985245103</v>
      </c>
      <c r="E410" s="126">
        <f t="shared" si="45"/>
        <v>-0.19594747394503392</v>
      </c>
      <c r="F410" s="126">
        <f t="shared" si="46"/>
        <v>-0.65845394998810081</v>
      </c>
      <c r="G410" s="126"/>
      <c r="H410" s="127"/>
      <c r="I410" s="73"/>
      <c r="J410" s="128">
        <v>410</v>
      </c>
      <c r="K410" s="129">
        <v>-6.8000000000000005E-2</v>
      </c>
      <c r="L410" s="129">
        <v>2407.6999999999998</v>
      </c>
      <c r="M410" s="126">
        <f t="shared" si="47"/>
        <v>-6.5384615384615388E-2</v>
      </c>
      <c r="N410" s="126">
        <f t="shared" si="43"/>
        <v>-9.7390625000000008E-2</v>
      </c>
      <c r="O410" s="126">
        <f t="shared" si="48"/>
        <v>2.826021634615385E-2</v>
      </c>
      <c r="P410" s="126"/>
      <c r="Q410" s="126"/>
      <c r="R410" s="127"/>
    </row>
    <row r="411" spans="1:18" x14ac:dyDescent="0.25">
      <c r="A411" s="128">
        <v>411</v>
      </c>
      <c r="B411" s="129">
        <v>-0.77500000000000002</v>
      </c>
      <c r="C411" s="129">
        <v>2413.8000000000002</v>
      </c>
      <c r="D411" s="126">
        <f t="shared" si="44"/>
        <v>-0.85793357933579339</v>
      </c>
      <c r="E411" s="126">
        <f t="shared" si="45"/>
        <v>-0.19607041933836461</v>
      </c>
      <c r="F411" s="126">
        <f t="shared" si="46"/>
        <v>-0.64088145460697654</v>
      </c>
      <c r="G411" s="126"/>
      <c r="H411" s="127"/>
      <c r="I411" s="73"/>
      <c r="J411" s="128">
        <v>411</v>
      </c>
      <c r="K411" s="129">
        <v>-6.7000000000000004E-2</v>
      </c>
      <c r="L411" s="129">
        <v>2413.6999999999998</v>
      </c>
      <c r="M411" s="126">
        <f t="shared" si="47"/>
        <v>-6.442307692307693E-2</v>
      </c>
      <c r="N411" s="126">
        <f t="shared" si="43"/>
        <v>-9.7099311440677974E-2</v>
      </c>
      <c r="O411" s="126">
        <f t="shared" si="48"/>
        <v>2.8941645616036508E-2</v>
      </c>
      <c r="P411" s="126"/>
      <c r="Q411" s="126"/>
      <c r="R411" s="127"/>
    </row>
    <row r="412" spans="1:18" x14ac:dyDescent="0.25">
      <c r="A412" s="128">
        <v>412</v>
      </c>
      <c r="B412" s="129">
        <v>-0.77</v>
      </c>
      <c r="C412" s="129">
        <v>2419.8000000000002</v>
      </c>
      <c r="D412" s="126">
        <f t="shared" si="44"/>
        <v>-0.85239852398523985</v>
      </c>
      <c r="E412" s="126">
        <f t="shared" si="45"/>
        <v>-0.1961933647316953</v>
      </c>
      <c r="F412" s="126">
        <f t="shared" si="46"/>
        <v>-0.63521029734498669</v>
      </c>
      <c r="G412" s="126"/>
      <c r="H412" s="127"/>
      <c r="I412" s="73"/>
      <c r="J412" s="128">
        <v>412</v>
      </c>
      <c r="K412" s="129">
        <v>-6.6000000000000003E-2</v>
      </c>
      <c r="L412" s="129">
        <v>2419.6999999999998</v>
      </c>
      <c r="M412" s="126">
        <f t="shared" si="47"/>
        <v>-6.3461538461538458E-2</v>
      </c>
      <c r="N412" s="126">
        <f t="shared" si="43"/>
        <v>-9.6807997881355939E-2</v>
      </c>
      <c r="O412" s="126">
        <f t="shared" si="48"/>
        <v>2.9623074885919167E-2</v>
      </c>
      <c r="P412" s="126"/>
      <c r="Q412" s="126"/>
      <c r="R412" s="127"/>
    </row>
    <row r="413" spans="1:18" x14ac:dyDescent="0.25">
      <c r="A413" s="128">
        <v>413</v>
      </c>
      <c r="B413" s="129">
        <v>-0.76500000000000001</v>
      </c>
      <c r="C413" s="129">
        <v>2425.8000000000002</v>
      </c>
      <c r="D413" s="126">
        <f t="shared" si="44"/>
        <v>-0.84686346863468631</v>
      </c>
      <c r="E413" s="126">
        <f t="shared" si="45"/>
        <v>-0.19631631012502598</v>
      </c>
      <c r="F413" s="126">
        <f t="shared" si="46"/>
        <v>-0.62953914008299716</v>
      </c>
      <c r="G413" s="126"/>
      <c r="H413" s="127"/>
      <c r="I413" s="73"/>
      <c r="J413" s="128">
        <v>413</v>
      </c>
      <c r="K413" s="129">
        <v>-6.5000000000000002E-2</v>
      </c>
      <c r="L413" s="129">
        <v>2425.6999999999998</v>
      </c>
      <c r="M413" s="126">
        <f t="shared" si="47"/>
        <v>-6.25E-2</v>
      </c>
      <c r="N413" s="126">
        <f t="shared" si="43"/>
        <v>-9.6516684322033905E-2</v>
      </c>
      <c r="O413" s="126">
        <f t="shared" si="48"/>
        <v>3.0304504155801829E-2</v>
      </c>
      <c r="P413" s="126"/>
      <c r="Q413" s="126"/>
      <c r="R413" s="127"/>
    </row>
    <row r="414" spans="1:18" x14ac:dyDescent="0.25">
      <c r="A414" s="128">
        <v>414</v>
      </c>
      <c r="B414" s="129">
        <v>-0.76</v>
      </c>
      <c r="C414" s="129">
        <v>2431.8000000000002</v>
      </c>
      <c r="D414" s="126">
        <f t="shared" si="44"/>
        <v>-0.84132841328413299</v>
      </c>
      <c r="E414" s="126">
        <f t="shared" si="45"/>
        <v>-0.19643925551835667</v>
      </c>
      <c r="F414" s="126">
        <f t="shared" si="46"/>
        <v>-0.62386798282100731</v>
      </c>
      <c r="G414" s="126"/>
      <c r="H414" s="127"/>
      <c r="I414" s="73"/>
      <c r="J414" s="128">
        <v>414</v>
      </c>
      <c r="K414" s="129">
        <v>-6.3E-2</v>
      </c>
      <c r="L414" s="129">
        <v>2431.6999999999998</v>
      </c>
      <c r="M414" s="126">
        <f t="shared" si="47"/>
        <v>-6.0576923076923077E-2</v>
      </c>
      <c r="N414" s="126">
        <f t="shared" si="43"/>
        <v>-9.622537076271187E-2</v>
      </c>
      <c r="O414" s="126">
        <f t="shared" si="48"/>
        <v>3.1947471887222953E-2</v>
      </c>
      <c r="P414" s="126"/>
      <c r="Q414" s="126"/>
      <c r="R414" s="127"/>
    </row>
    <row r="415" spans="1:18" x14ac:dyDescent="0.25">
      <c r="A415" s="128">
        <v>415</v>
      </c>
      <c r="B415" s="129">
        <v>-0.75600000000000001</v>
      </c>
      <c r="C415" s="129">
        <v>2437.8000000000002</v>
      </c>
      <c r="D415" s="126">
        <f t="shared" si="44"/>
        <v>-0.83690036900369003</v>
      </c>
      <c r="E415" s="126">
        <f t="shared" si="45"/>
        <v>-0.19656220091168736</v>
      </c>
      <c r="F415" s="126">
        <f t="shared" si="46"/>
        <v>-0.61930383662912836</v>
      </c>
      <c r="G415" s="126"/>
      <c r="H415" s="127"/>
      <c r="I415" s="73"/>
      <c r="J415" s="128">
        <v>415</v>
      </c>
      <c r="K415" s="129">
        <v>-6.2E-2</v>
      </c>
      <c r="L415" s="129">
        <v>2437.6999999999998</v>
      </c>
      <c r="M415" s="126">
        <f t="shared" si="47"/>
        <v>-5.9615384615384612E-2</v>
      </c>
      <c r="N415" s="126">
        <f t="shared" si="43"/>
        <v>-9.5934057203389836E-2</v>
      </c>
      <c r="O415" s="126">
        <f t="shared" si="48"/>
        <v>3.2628901157105608E-2</v>
      </c>
      <c r="P415" s="126"/>
      <c r="Q415" s="126"/>
      <c r="R415" s="127"/>
    </row>
    <row r="416" spans="1:18" x14ac:dyDescent="0.25">
      <c r="A416" s="128">
        <v>416</v>
      </c>
      <c r="B416" s="129">
        <v>-0.752</v>
      </c>
      <c r="C416" s="129">
        <v>2443.8000000000002</v>
      </c>
      <c r="D416" s="126">
        <f t="shared" si="44"/>
        <v>-0.83247232472324728</v>
      </c>
      <c r="E416" s="126">
        <f t="shared" si="45"/>
        <v>-0.19668514630501804</v>
      </c>
      <c r="F416" s="126">
        <f t="shared" si="46"/>
        <v>-0.6147396904372493</v>
      </c>
      <c r="G416" s="126"/>
      <c r="H416" s="127"/>
      <c r="I416" s="73"/>
      <c r="J416" s="128">
        <v>416</v>
      </c>
      <c r="K416" s="129">
        <v>-6.0999999999999999E-2</v>
      </c>
      <c r="L416" s="129">
        <v>2443.6999999999998</v>
      </c>
      <c r="M416" s="126">
        <f t="shared" si="47"/>
        <v>-5.8653846153846154E-2</v>
      </c>
      <c r="N416" s="126">
        <f t="shared" si="43"/>
        <v>-9.5642743644067801E-2</v>
      </c>
      <c r="O416" s="126">
        <f t="shared" si="48"/>
        <v>3.331033042698827E-2</v>
      </c>
      <c r="P416" s="126"/>
      <c r="Q416" s="126"/>
      <c r="R416" s="127"/>
    </row>
    <row r="417" spans="1:18" x14ac:dyDescent="0.25">
      <c r="A417" s="128">
        <v>417</v>
      </c>
      <c r="B417" s="129">
        <v>-0.747</v>
      </c>
      <c r="C417" s="129">
        <v>2449.8000000000002</v>
      </c>
      <c r="D417" s="126">
        <f t="shared" si="44"/>
        <v>-0.82693726937269374</v>
      </c>
      <c r="E417" s="126">
        <f t="shared" si="45"/>
        <v>-0.19680809169834873</v>
      </c>
      <c r="F417" s="126">
        <f t="shared" si="46"/>
        <v>-0.60906853317525977</v>
      </c>
      <c r="G417" s="126"/>
      <c r="H417" s="127"/>
      <c r="I417" s="73"/>
      <c r="J417" s="128">
        <v>417</v>
      </c>
      <c r="K417" s="129">
        <v>-0.06</v>
      </c>
      <c r="L417" s="129">
        <v>2449.6999999999998</v>
      </c>
      <c r="M417" s="126">
        <f t="shared" si="47"/>
        <v>-5.7692307692307689E-2</v>
      </c>
      <c r="N417" s="126">
        <f t="shared" si="43"/>
        <v>-9.5351430084745767E-2</v>
      </c>
      <c r="O417" s="126">
        <f t="shared" si="48"/>
        <v>3.3991759696870932E-2</v>
      </c>
      <c r="P417" s="126"/>
      <c r="Q417" s="126"/>
      <c r="R417" s="127"/>
    </row>
    <row r="418" spans="1:18" x14ac:dyDescent="0.25">
      <c r="A418" s="128">
        <v>418</v>
      </c>
      <c r="B418" s="129">
        <v>-0.74299999999999999</v>
      </c>
      <c r="C418" s="129">
        <v>2455.8000000000002</v>
      </c>
      <c r="D418" s="126">
        <f t="shared" si="44"/>
        <v>-0.822509225092251</v>
      </c>
      <c r="E418" s="126">
        <f t="shared" si="45"/>
        <v>-0.19693103709167942</v>
      </c>
      <c r="F418" s="126">
        <f t="shared" si="46"/>
        <v>-0.60450438698338083</v>
      </c>
      <c r="G418" s="126"/>
      <c r="H418" s="127"/>
      <c r="I418" s="73"/>
      <c r="J418" s="128">
        <v>418</v>
      </c>
      <c r="K418" s="129">
        <v>-5.8000000000000003E-2</v>
      </c>
      <c r="L418" s="129">
        <v>2455.6999999999998</v>
      </c>
      <c r="M418" s="126">
        <f t="shared" si="47"/>
        <v>-5.5769230769230772E-2</v>
      </c>
      <c r="N418" s="126">
        <f t="shared" si="43"/>
        <v>-9.5060116525423732E-2</v>
      </c>
      <c r="O418" s="126">
        <f t="shared" si="48"/>
        <v>3.5634727428292046E-2</v>
      </c>
      <c r="P418" s="126"/>
      <c r="Q418" s="126"/>
      <c r="R418" s="127"/>
    </row>
    <row r="419" spans="1:18" x14ac:dyDescent="0.25">
      <c r="A419" s="128">
        <v>419</v>
      </c>
      <c r="B419" s="129">
        <v>-0.73899999999999999</v>
      </c>
      <c r="C419" s="129">
        <v>2461.8000000000002</v>
      </c>
      <c r="D419" s="126">
        <f t="shared" si="44"/>
        <v>-0.81808118081180814</v>
      </c>
      <c r="E419" s="126">
        <f t="shared" si="45"/>
        <v>-0.1970539824850101</v>
      </c>
      <c r="F419" s="126">
        <f t="shared" si="46"/>
        <v>-0.59994024079150177</v>
      </c>
      <c r="G419" s="126"/>
      <c r="H419" s="127"/>
      <c r="I419" s="73"/>
      <c r="J419" s="128">
        <v>419</v>
      </c>
      <c r="K419" s="129">
        <v>-5.6000000000000001E-2</v>
      </c>
      <c r="L419" s="129">
        <v>2461.6999999999998</v>
      </c>
      <c r="M419" s="126">
        <f t="shared" si="47"/>
        <v>-5.3846153846153849E-2</v>
      </c>
      <c r="N419" s="126">
        <f t="shared" si="43"/>
        <v>-9.4768802966101698E-2</v>
      </c>
      <c r="O419" s="126">
        <f t="shared" si="48"/>
        <v>3.7277695159713173E-2</v>
      </c>
      <c r="P419" s="126"/>
      <c r="Q419" s="126"/>
      <c r="R419" s="127"/>
    </row>
    <row r="420" spans="1:18" x14ac:dyDescent="0.25">
      <c r="A420" s="128">
        <v>420</v>
      </c>
      <c r="B420" s="129">
        <v>-0.73499999999999999</v>
      </c>
      <c r="C420" s="129">
        <v>2467.8000000000002</v>
      </c>
      <c r="D420" s="126">
        <f t="shared" si="44"/>
        <v>-0.8136531365313654</v>
      </c>
      <c r="E420" s="126">
        <f t="shared" si="45"/>
        <v>-0.19717692787834079</v>
      </c>
      <c r="F420" s="126">
        <f t="shared" si="46"/>
        <v>-0.59537609459962282</v>
      </c>
      <c r="G420" s="126"/>
      <c r="H420" s="127"/>
      <c r="I420" s="73"/>
      <c r="J420" s="128">
        <v>420</v>
      </c>
      <c r="K420" s="129">
        <v>-5.5E-2</v>
      </c>
      <c r="L420" s="129">
        <v>2467.6999999999998</v>
      </c>
      <c r="M420" s="126">
        <f t="shared" si="47"/>
        <v>-5.2884615384615384E-2</v>
      </c>
      <c r="N420" s="126">
        <f t="shared" si="43"/>
        <v>-9.4477489406779663E-2</v>
      </c>
      <c r="O420" s="126">
        <f t="shared" si="48"/>
        <v>3.7959124429595828E-2</v>
      </c>
      <c r="P420" s="126"/>
      <c r="Q420" s="126"/>
      <c r="R420" s="127"/>
    </row>
    <row r="421" spans="1:18" x14ac:dyDescent="0.25">
      <c r="A421" s="128">
        <v>421</v>
      </c>
      <c r="B421" s="129">
        <v>-0.73099999999999998</v>
      </c>
      <c r="C421" s="129">
        <v>2473.8000000000002</v>
      </c>
      <c r="D421" s="126">
        <f t="shared" si="44"/>
        <v>-0.80922509225092254</v>
      </c>
      <c r="E421" s="126">
        <f t="shared" si="45"/>
        <v>-0.19729987327167148</v>
      </c>
      <c r="F421" s="126">
        <f t="shared" si="46"/>
        <v>-0.59081194840774376</v>
      </c>
      <c r="G421" s="126"/>
      <c r="H421" s="127"/>
      <c r="I421" s="73"/>
      <c r="J421" s="128">
        <v>421</v>
      </c>
      <c r="K421" s="129">
        <v>-5.3999999999999999E-2</v>
      </c>
      <c r="L421" s="129">
        <v>2473.8000000000002</v>
      </c>
      <c r="M421" s="126">
        <f t="shared" si="47"/>
        <v>-5.2788461538464684E-2</v>
      </c>
      <c r="N421" s="126">
        <f t="shared" si="43"/>
        <v>-9.4186175847457629E-2</v>
      </c>
      <c r="O421" s="126">
        <f t="shared" si="48"/>
        <v>3.9284562927805473E-2</v>
      </c>
      <c r="P421" s="126"/>
      <c r="Q421" s="126"/>
      <c r="R421" s="127"/>
    </row>
    <row r="422" spans="1:18" x14ac:dyDescent="0.25">
      <c r="A422" s="128">
        <v>422</v>
      </c>
      <c r="B422" s="129">
        <v>-0.72699999999999998</v>
      </c>
      <c r="C422" s="129">
        <v>2479.8000000000002</v>
      </c>
      <c r="D422" s="126">
        <f t="shared" si="44"/>
        <v>-0.80479704797047968</v>
      </c>
      <c r="E422" s="126">
        <f t="shared" si="45"/>
        <v>-0.19742281866500214</v>
      </c>
      <c r="F422" s="126">
        <f t="shared" si="46"/>
        <v>-0.58624780221586481</v>
      </c>
      <c r="G422" s="126"/>
      <c r="H422" s="127"/>
      <c r="I422" s="73"/>
      <c r="J422" s="128">
        <v>422</v>
      </c>
      <c r="K422" s="129">
        <v>-5.3999999999999999E-2</v>
      </c>
      <c r="L422" s="129">
        <v>2479.6999999999998</v>
      </c>
      <c r="M422" s="126">
        <f t="shared" si="47"/>
        <v>-5.1057692307689154E-2</v>
      </c>
      <c r="N422" s="126">
        <f t="shared" si="43"/>
        <v>-9.3894862288135594E-2</v>
      </c>
      <c r="O422" s="126">
        <f t="shared" si="48"/>
        <v>3.7721103766023313E-2</v>
      </c>
      <c r="P422" s="126"/>
      <c r="Q422" s="126"/>
      <c r="R422" s="127"/>
    </row>
    <row r="423" spans="1:18" x14ac:dyDescent="0.25">
      <c r="A423" s="128">
        <v>423</v>
      </c>
      <c r="B423" s="129">
        <v>-0.72399999999999998</v>
      </c>
      <c r="C423" s="129">
        <v>2485.8000000000002</v>
      </c>
      <c r="D423" s="126">
        <f t="shared" si="44"/>
        <v>-0.80147601476014751</v>
      </c>
      <c r="E423" s="126">
        <f t="shared" si="45"/>
        <v>-0.19754576405833282</v>
      </c>
      <c r="F423" s="126">
        <f t="shared" si="46"/>
        <v>-0.58279066709409644</v>
      </c>
      <c r="G423" s="126"/>
      <c r="H423" s="127"/>
      <c r="I423" s="73"/>
      <c r="J423" s="128">
        <v>423</v>
      </c>
      <c r="K423" s="129">
        <v>-5.2999999999999999E-2</v>
      </c>
      <c r="L423" s="129">
        <v>2485.6999999999998</v>
      </c>
      <c r="M423" s="126">
        <f t="shared" si="47"/>
        <v>-5.0961538461538461E-2</v>
      </c>
      <c r="N423" s="126">
        <f t="shared" si="43"/>
        <v>-9.360354872881356E-2</v>
      </c>
      <c r="O423" s="126">
        <f t="shared" si="48"/>
        <v>3.9041873777705349E-2</v>
      </c>
      <c r="P423" s="126"/>
      <c r="Q423" s="126"/>
      <c r="R423" s="127"/>
    </row>
    <row r="424" spans="1:18" x14ac:dyDescent="0.25">
      <c r="A424" s="128">
        <v>424</v>
      </c>
      <c r="B424" s="129">
        <v>-0.72099999999999997</v>
      </c>
      <c r="C424" s="129">
        <v>2491.8000000000002</v>
      </c>
      <c r="D424" s="126">
        <f t="shared" si="44"/>
        <v>-0.79815498154981546</v>
      </c>
      <c r="E424" s="126">
        <f t="shared" si="45"/>
        <v>-0.19766870945166351</v>
      </c>
      <c r="F424" s="126">
        <f t="shared" si="46"/>
        <v>-0.57933353197232818</v>
      </c>
      <c r="G424" s="126"/>
      <c r="H424" s="127"/>
      <c r="I424" s="73"/>
      <c r="J424" s="128">
        <v>424</v>
      </c>
      <c r="K424" s="129">
        <v>-0.05</v>
      </c>
      <c r="L424" s="129">
        <v>2491.6999999999998</v>
      </c>
      <c r="M424" s="126">
        <f t="shared" si="47"/>
        <v>-4.807692307692308E-2</v>
      </c>
      <c r="N424" s="126">
        <f t="shared" si="43"/>
        <v>-9.3312235169491525E-2</v>
      </c>
      <c r="O424" s="126">
        <f t="shared" si="48"/>
        <v>4.1646379970664928E-2</v>
      </c>
      <c r="P424" s="126"/>
      <c r="Q424" s="126"/>
      <c r="R424" s="127"/>
    </row>
    <row r="425" spans="1:18" x14ac:dyDescent="0.25">
      <c r="A425" s="128">
        <v>425</v>
      </c>
      <c r="B425" s="129">
        <v>-0.71699999999999997</v>
      </c>
      <c r="C425" s="129">
        <v>2497.8000000000002</v>
      </c>
      <c r="D425" s="126">
        <f t="shared" si="44"/>
        <v>-0.7937269372693726</v>
      </c>
      <c r="E425" s="126">
        <f t="shared" si="45"/>
        <v>-0.1977916548449942</v>
      </c>
      <c r="F425" s="126">
        <f t="shared" si="46"/>
        <v>-0.57476938578044923</v>
      </c>
      <c r="G425" s="126"/>
      <c r="H425" s="127"/>
      <c r="I425" s="73"/>
      <c r="J425" s="128">
        <v>425</v>
      </c>
      <c r="K425" s="129">
        <v>-4.8000000000000001E-2</v>
      </c>
      <c r="L425" s="129">
        <v>2497.6999999999998</v>
      </c>
      <c r="M425" s="126">
        <f t="shared" si="47"/>
        <v>-4.6153846153846156E-2</v>
      </c>
      <c r="N425" s="126">
        <f t="shared" si="43"/>
        <v>-9.3020921610169491E-2</v>
      </c>
      <c r="O425" s="126">
        <f t="shared" si="48"/>
        <v>4.3289347702086048E-2</v>
      </c>
      <c r="P425" s="126"/>
      <c r="Q425" s="126"/>
      <c r="R425" s="127"/>
    </row>
    <row r="426" spans="1:18" x14ac:dyDescent="0.25">
      <c r="A426" s="128">
        <v>426</v>
      </c>
      <c r="B426" s="129">
        <v>-0.71299999999999997</v>
      </c>
      <c r="C426" s="129">
        <v>2503.8000000000002</v>
      </c>
      <c r="D426" s="126">
        <f t="shared" si="44"/>
        <v>-0.78929889298892986</v>
      </c>
      <c r="E426" s="126">
        <f t="shared" si="45"/>
        <v>-0.19791460023832488</v>
      </c>
      <c r="F426" s="126">
        <f t="shared" si="46"/>
        <v>-0.57020523958857028</v>
      </c>
      <c r="G426" s="126"/>
      <c r="H426" s="127"/>
      <c r="I426" s="73"/>
      <c r="J426" s="128">
        <v>426</v>
      </c>
      <c r="K426" s="129">
        <v>-4.7E-2</v>
      </c>
      <c r="L426" s="129">
        <v>2503.6999999999998</v>
      </c>
      <c r="M426" s="126">
        <f t="shared" si="47"/>
        <v>-4.5192307692307698E-2</v>
      </c>
      <c r="N426" s="126">
        <f t="shared" si="43"/>
        <v>-9.2729608050847456E-2</v>
      </c>
      <c r="O426" s="126">
        <f t="shared" si="48"/>
        <v>4.3970776971968703E-2</v>
      </c>
      <c r="P426" s="126"/>
      <c r="Q426" s="126"/>
      <c r="R426" s="127"/>
    </row>
    <row r="427" spans="1:18" x14ac:dyDescent="0.25">
      <c r="A427" s="128">
        <v>427</v>
      </c>
      <c r="B427" s="129">
        <v>-0.71</v>
      </c>
      <c r="C427" s="129">
        <v>2509.8000000000002</v>
      </c>
      <c r="D427" s="126">
        <f t="shared" si="44"/>
        <v>-0.7859778597785978</v>
      </c>
      <c r="E427" s="126">
        <f t="shared" si="45"/>
        <v>-0.19803754563165557</v>
      </c>
      <c r="F427" s="126">
        <f t="shared" si="46"/>
        <v>-0.56674810446680202</v>
      </c>
      <c r="G427" s="126"/>
      <c r="H427" s="127"/>
      <c r="I427" s="73"/>
      <c r="J427" s="128">
        <v>427</v>
      </c>
      <c r="K427" s="129">
        <v>-4.4999999999999998E-2</v>
      </c>
      <c r="L427" s="129">
        <v>2509.8000000000002</v>
      </c>
      <c r="M427" s="126">
        <f t="shared" si="47"/>
        <v>-4.3990384615387235E-2</v>
      </c>
      <c r="N427" s="126">
        <f t="shared" si="43"/>
        <v>-9.2438294491525422E-2</v>
      </c>
      <c r="O427" s="126">
        <f t="shared" si="48"/>
        <v>4.6373973781782422E-2</v>
      </c>
      <c r="P427" s="126"/>
      <c r="Q427" s="126"/>
      <c r="R427" s="127"/>
    </row>
    <row r="428" spans="1:18" x14ac:dyDescent="0.25">
      <c r="A428" s="128">
        <v>428</v>
      </c>
      <c r="B428" s="129">
        <v>-0.70599999999999996</v>
      </c>
      <c r="C428" s="129">
        <v>2515.8000000000002</v>
      </c>
      <c r="D428" s="126">
        <f t="shared" si="44"/>
        <v>-0.78154981549815494</v>
      </c>
      <c r="E428" s="126">
        <f t="shared" si="45"/>
        <v>-0.19816049102498626</v>
      </c>
      <c r="F428" s="126">
        <f t="shared" si="46"/>
        <v>-0.56218395827492296</v>
      </c>
      <c r="G428" s="126"/>
      <c r="H428" s="127"/>
      <c r="I428" s="73"/>
      <c r="J428" s="128">
        <v>428</v>
      </c>
      <c r="K428" s="129">
        <v>-4.2000000000000003E-2</v>
      </c>
      <c r="L428" s="129">
        <v>2515.8000000000002</v>
      </c>
      <c r="M428" s="126">
        <f t="shared" si="47"/>
        <v>-4.0384615384615387E-2</v>
      </c>
      <c r="N428" s="126">
        <f t="shared" si="43"/>
        <v>-9.2146980932203387E-2</v>
      </c>
      <c r="O428" s="126">
        <f t="shared" si="48"/>
        <v>4.8218250896349409E-2</v>
      </c>
      <c r="P428" s="126"/>
      <c r="Q428" s="126"/>
      <c r="R428" s="127"/>
    </row>
    <row r="429" spans="1:18" x14ac:dyDescent="0.25">
      <c r="A429" s="128">
        <v>429</v>
      </c>
      <c r="B429" s="129">
        <v>-0.70199999999999996</v>
      </c>
      <c r="C429" s="129">
        <v>2521.8000000000002</v>
      </c>
      <c r="D429" s="126">
        <f t="shared" si="44"/>
        <v>-0.77712177121771209</v>
      </c>
      <c r="E429" s="126">
        <f t="shared" si="45"/>
        <v>-0.19828343641831694</v>
      </c>
      <c r="F429" s="126">
        <f t="shared" si="46"/>
        <v>-0.55761981208304401</v>
      </c>
      <c r="G429" s="126"/>
      <c r="H429" s="127"/>
      <c r="I429" s="73"/>
      <c r="J429" s="128">
        <v>429</v>
      </c>
      <c r="K429" s="129">
        <v>-0.04</v>
      </c>
      <c r="L429" s="129">
        <v>2521.8000000000002</v>
      </c>
      <c r="M429" s="126">
        <f t="shared" si="47"/>
        <v>-3.8461538461538457E-2</v>
      </c>
      <c r="N429" s="126">
        <f t="shared" si="43"/>
        <v>-9.1855667372881353E-2</v>
      </c>
      <c r="O429" s="126">
        <f t="shared" si="48"/>
        <v>4.9861218627770529E-2</v>
      </c>
      <c r="P429" s="126"/>
      <c r="Q429" s="126"/>
      <c r="R429" s="127"/>
    </row>
    <row r="430" spans="1:18" x14ac:dyDescent="0.25">
      <c r="A430" s="128">
        <v>430</v>
      </c>
      <c r="B430" s="129">
        <v>-0.69899999999999995</v>
      </c>
      <c r="C430" s="129">
        <v>2527.8000000000002</v>
      </c>
      <c r="D430" s="126">
        <f t="shared" si="44"/>
        <v>-0.77380073800738003</v>
      </c>
      <c r="E430" s="126">
        <f t="shared" si="45"/>
        <v>-0.19840638181164763</v>
      </c>
      <c r="F430" s="126">
        <f t="shared" si="46"/>
        <v>-0.55416267696127564</v>
      </c>
      <c r="G430" s="126"/>
      <c r="H430" s="127"/>
      <c r="I430" s="73"/>
      <c r="J430" s="128">
        <v>430</v>
      </c>
      <c r="K430" s="129">
        <v>-3.7999999999999999E-2</v>
      </c>
      <c r="L430" s="129">
        <v>2527.8000000000002</v>
      </c>
      <c r="M430" s="126">
        <f t="shared" si="47"/>
        <v>-3.6538461538461534E-2</v>
      </c>
      <c r="N430" s="126">
        <f t="shared" si="43"/>
        <v>-9.1564353813559318E-2</v>
      </c>
      <c r="O430" s="126">
        <f t="shared" si="48"/>
        <v>5.1504186359191656E-2</v>
      </c>
      <c r="P430" s="126"/>
      <c r="Q430" s="126"/>
      <c r="R430" s="127"/>
    </row>
    <row r="431" spans="1:18" x14ac:dyDescent="0.25">
      <c r="A431" s="128">
        <v>431</v>
      </c>
      <c r="B431" s="129">
        <v>-0.69499999999999995</v>
      </c>
      <c r="C431" s="129">
        <v>2533.8000000000002</v>
      </c>
      <c r="D431" s="126">
        <f t="shared" si="44"/>
        <v>-0.76937269372693728</v>
      </c>
      <c r="E431" s="126">
        <f t="shared" si="45"/>
        <v>-0.19852932720497832</v>
      </c>
      <c r="F431" s="126">
        <f t="shared" si="46"/>
        <v>-0.54959853076939669</v>
      </c>
      <c r="G431" s="126"/>
      <c r="H431" s="127"/>
      <c r="I431" s="73"/>
      <c r="J431" s="128">
        <v>431</v>
      </c>
      <c r="K431" s="129">
        <v>-3.5999999999999997E-2</v>
      </c>
      <c r="L431" s="129">
        <v>2533.8000000000002</v>
      </c>
      <c r="M431" s="126">
        <f t="shared" si="47"/>
        <v>-3.461538461538461E-2</v>
      </c>
      <c r="N431" s="126">
        <f t="shared" si="43"/>
        <v>-9.1273040254237298E-2</v>
      </c>
      <c r="O431" s="126">
        <f t="shared" si="48"/>
        <v>5.314715409061279E-2</v>
      </c>
      <c r="P431" s="126"/>
      <c r="Q431" s="126"/>
      <c r="R431" s="127"/>
    </row>
    <row r="432" spans="1:18" x14ac:dyDescent="0.25">
      <c r="A432" s="128">
        <v>432</v>
      </c>
      <c r="B432" s="129">
        <v>-0.69199999999999995</v>
      </c>
      <c r="C432" s="129">
        <v>2539.8000000000002</v>
      </c>
      <c r="D432" s="126">
        <f t="shared" si="44"/>
        <v>-0.766051660516605</v>
      </c>
      <c r="E432" s="126">
        <f t="shared" si="45"/>
        <v>-0.198652272598309</v>
      </c>
      <c r="F432" s="126">
        <f t="shared" si="46"/>
        <v>-0.54614139564762842</v>
      </c>
      <c r="G432" s="126"/>
      <c r="H432" s="127"/>
      <c r="I432" s="73"/>
      <c r="J432" s="128">
        <v>432</v>
      </c>
      <c r="K432" s="129">
        <v>-3.5000000000000003E-2</v>
      </c>
      <c r="L432" s="129">
        <v>2539.8000000000002</v>
      </c>
      <c r="M432" s="126">
        <f t="shared" si="47"/>
        <v>-3.3653846153846159E-2</v>
      </c>
      <c r="N432" s="126">
        <f t="shared" si="43"/>
        <v>-9.0981726694915249E-2</v>
      </c>
      <c r="O432" s="126">
        <f t="shared" si="48"/>
        <v>5.3828583360495424E-2</v>
      </c>
      <c r="P432" s="126"/>
      <c r="Q432" s="126"/>
      <c r="R432" s="127"/>
    </row>
    <row r="433" spans="1:18" x14ac:dyDescent="0.25">
      <c r="A433" s="128">
        <v>433</v>
      </c>
      <c r="B433" s="129">
        <v>-0.68899999999999995</v>
      </c>
      <c r="C433" s="129">
        <v>2545.8000000000002</v>
      </c>
      <c r="D433" s="126">
        <f t="shared" si="44"/>
        <v>-0.76273062730627295</v>
      </c>
      <c r="E433" s="126">
        <f t="shared" si="45"/>
        <v>-0.19877521799163969</v>
      </c>
      <c r="F433" s="126">
        <f t="shared" si="46"/>
        <v>-0.54268426052586005</v>
      </c>
      <c r="G433" s="126"/>
      <c r="H433" s="127"/>
      <c r="I433" s="73"/>
      <c r="J433" s="128">
        <v>433</v>
      </c>
      <c r="K433" s="129">
        <v>-3.3000000000000002E-2</v>
      </c>
      <c r="L433" s="129">
        <v>2545.8000000000002</v>
      </c>
      <c r="M433" s="126">
        <f t="shared" si="47"/>
        <v>-3.1730769230769229E-2</v>
      </c>
      <c r="N433" s="126">
        <f t="shared" si="43"/>
        <v>-9.0690413135593229E-2</v>
      </c>
      <c r="O433" s="126">
        <f t="shared" si="48"/>
        <v>5.5471551091916566E-2</v>
      </c>
      <c r="P433" s="126"/>
      <c r="Q433" s="126"/>
      <c r="R433" s="127"/>
    </row>
    <row r="434" spans="1:18" x14ac:dyDescent="0.25">
      <c r="A434" s="128">
        <v>434</v>
      </c>
      <c r="B434" s="129">
        <v>-0.68600000000000005</v>
      </c>
      <c r="C434" s="129">
        <v>2551.8000000000002</v>
      </c>
      <c r="D434" s="126">
        <f t="shared" si="44"/>
        <v>-0.75940959409594111</v>
      </c>
      <c r="E434" s="126">
        <f t="shared" si="45"/>
        <v>-0.19889816338497038</v>
      </c>
      <c r="F434" s="126">
        <f t="shared" si="46"/>
        <v>-0.5392271254040919</v>
      </c>
      <c r="G434" s="126"/>
      <c r="H434" s="127"/>
      <c r="I434" s="73"/>
      <c r="J434" s="128">
        <v>434</v>
      </c>
      <c r="K434" s="129">
        <v>-0.03</v>
      </c>
      <c r="L434" s="129">
        <v>2551.8000000000002</v>
      </c>
      <c r="M434" s="126">
        <f t="shared" si="47"/>
        <v>-2.8846153846153844E-2</v>
      </c>
      <c r="N434" s="126">
        <f t="shared" si="43"/>
        <v>-9.039909957627118E-2</v>
      </c>
      <c r="O434" s="126">
        <f t="shared" si="48"/>
        <v>5.8076057284876137E-2</v>
      </c>
      <c r="P434" s="126"/>
      <c r="Q434" s="126"/>
      <c r="R434" s="127"/>
    </row>
    <row r="435" spans="1:18" x14ac:dyDescent="0.25">
      <c r="A435" s="128">
        <v>435</v>
      </c>
      <c r="B435" s="129">
        <v>-0.68400000000000005</v>
      </c>
      <c r="C435" s="129">
        <v>2557.8000000000002</v>
      </c>
      <c r="D435" s="126">
        <f t="shared" si="44"/>
        <v>-0.75719557195571963</v>
      </c>
      <c r="E435" s="126">
        <f t="shared" si="45"/>
        <v>-0.19902110877830106</v>
      </c>
      <c r="F435" s="126">
        <f t="shared" si="46"/>
        <v>-0.53687700135243432</v>
      </c>
      <c r="G435" s="126"/>
      <c r="H435" s="127"/>
      <c r="I435" s="73"/>
      <c r="J435" s="128">
        <v>435</v>
      </c>
      <c r="K435" s="129">
        <v>-2.8000000000000001E-2</v>
      </c>
      <c r="L435" s="129">
        <v>2557.8000000000002</v>
      </c>
      <c r="M435" s="126">
        <f t="shared" si="47"/>
        <v>-2.6923076923076925E-2</v>
      </c>
      <c r="N435" s="126">
        <f t="shared" si="43"/>
        <v>-9.010778601694916E-2</v>
      </c>
      <c r="O435" s="126">
        <f t="shared" si="48"/>
        <v>5.9719025016297271E-2</v>
      </c>
      <c r="P435" s="126"/>
      <c r="Q435" s="126"/>
      <c r="R435" s="127"/>
    </row>
    <row r="436" spans="1:18" x14ac:dyDescent="0.25">
      <c r="A436" s="128">
        <v>436</v>
      </c>
      <c r="B436" s="129">
        <v>-0.68</v>
      </c>
      <c r="C436" s="129">
        <v>2563.8000000000002</v>
      </c>
      <c r="D436" s="126">
        <f t="shared" si="44"/>
        <v>-0.75276752767527677</v>
      </c>
      <c r="E436" s="126">
        <f t="shared" si="45"/>
        <v>-0.19914405417163172</v>
      </c>
      <c r="F436" s="126">
        <f t="shared" si="46"/>
        <v>-0.53231285516055538</v>
      </c>
      <c r="G436" s="126"/>
      <c r="H436" s="127"/>
      <c r="I436" s="73"/>
      <c r="J436" s="128">
        <v>436</v>
      </c>
      <c r="K436" s="129">
        <v>-2.7E-2</v>
      </c>
      <c r="L436" s="129">
        <v>2563.8000000000002</v>
      </c>
      <c r="M436" s="126">
        <f t="shared" si="47"/>
        <v>-2.5961538461538463E-2</v>
      </c>
      <c r="N436" s="126">
        <f t="shared" si="43"/>
        <v>-8.9816472457627111E-2</v>
      </c>
      <c r="O436" s="126">
        <f t="shared" si="48"/>
        <v>6.0400454286179919E-2</v>
      </c>
      <c r="P436" s="126"/>
      <c r="Q436" s="126"/>
      <c r="R436" s="127"/>
    </row>
    <row r="437" spans="1:18" x14ac:dyDescent="0.25">
      <c r="A437" s="128">
        <v>437</v>
      </c>
      <c r="B437" s="129">
        <v>-0.67700000000000005</v>
      </c>
      <c r="C437" s="129">
        <v>2569.8000000000002</v>
      </c>
      <c r="D437" s="126">
        <f t="shared" si="44"/>
        <v>-0.74944649446494471</v>
      </c>
      <c r="E437" s="126">
        <f t="shared" si="45"/>
        <v>-0.19926699956496241</v>
      </c>
      <c r="F437" s="126">
        <f t="shared" si="46"/>
        <v>-0.52885572003878711</v>
      </c>
      <c r="G437" s="126"/>
      <c r="H437" s="127"/>
      <c r="I437" s="73"/>
      <c r="J437" s="128">
        <v>437</v>
      </c>
      <c r="K437" s="129">
        <v>-2.5000000000000001E-2</v>
      </c>
      <c r="L437" s="129">
        <v>2569.6999999999998</v>
      </c>
      <c r="M437" s="126">
        <f t="shared" si="47"/>
        <v>-2.3637820512819055E-2</v>
      </c>
      <c r="N437" s="126">
        <f t="shared" si="43"/>
        <v>-8.9525158898305091E-2</v>
      </c>
      <c r="O437" s="126">
        <f t="shared" si="48"/>
        <v>6.100936498397061E-2</v>
      </c>
      <c r="P437" s="126"/>
      <c r="Q437" s="126"/>
      <c r="R437" s="127"/>
    </row>
    <row r="438" spans="1:18" x14ac:dyDescent="0.25">
      <c r="A438" s="128">
        <v>438</v>
      </c>
      <c r="B438" s="129">
        <v>-0.67500000000000004</v>
      </c>
      <c r="C438" s="129">
        <v>2575.8000000000002</v>
      </c>
      <c r="D438" s="126">
        <f t="shared" si="44"/>
        <v>-0.74723247232472334</v>
      </c>
      <c r="E438" s="126">
        <f t="shared" si="45"/>
        <v>-0.1993899449582931</v>
      </c>
      <c r="F438" s="126">
        <f t="shared" si="46"/>
        <v>-0.52650559598712954</v>
      </c>
      <c r="G438" s="126"/>
      <c r="H438" s="127"/>
      <c r="I438" s="73"/>
      <c r="J438" s="128">
        <v>438</v>
      </c>
      <c r="K438" s="129">
        <v>-2.3E-2</v>
      </c>
      <c r="L438" s="129">
        <v>2575.8000000000002</v>
      </c>
      <c r="M438" s="126">
        <f t="shared" si="47"/>
        <v>-2.2483974358975697E-2</v>
      </c>
      <c r="N438" s="126">
        <f t="shared" si="43"/>
        <v>-8.9233845338983042E-2</v>
      </c>
      <c r="O438" s="126">
        <f t="shared" si="48"/>
        <v>6.4747829578176389E-2</v>
      </c>
      <c r="P438" s="126"/>
      <c r="Q438" s="126"/>
      <c r="R438" s="127"/>
    </row>
    <row r="439" spans="1:18" x14ac:dyDescent="0.25">
      <c r="A439" s="128">
        <v>439</v>
      </c>
      <c r="B439" s="129">
        <v>-0.67100000000000004</v>
      </c>
      <c r="C439" s="129">
        <v>2581.8000000000002</v>
      </c>
      <c r="D439" s="126">
        <f t="shared" si="44"/>
        <v>-0.74280442804428037</v>
      </c>
      <c r="E439" s="126">
        <f t="shared" si="45"/>
        <v>-0.19951289035162378</v>
      </c>
      <c r="F439" s="126">
        <f t="shared" si="46"/>
        <v>-0.52194144979525048</v>
      </c>
      <c r="G439" s="126"/>
      <c r="H439" s="127"/>
      <c r="I439" s="73"/>
      <c r="J439" s="128">
        <v>439</v>
      </c>
      <c r="K439" s="129">
        <v>-0.02</v>
      </c>
      <c r="L439" s="129">
        <v>2581.8000000000002</v>
      </c>
      <c r="M439" s="126">
        <f t="shared" si="47"/>
        <v>-1.9230769230769228E-2</v>
      </c>
      <c r="N439" s="126">
        <f t="shared" si="43"/>
        <v>-8.8942531779661022E-2</v>
      </c>
      <c r="O439" s="126">
        <f t="shared" si="48"/>
        <v>6.6290895941981745E-2</v>
      </c>
      <c r="P439" s="126"/>
      <c r="Q439" s="126"/>
      <c r="R439" s="127"/>
    </row>
    <row r="440" spans="1:18" x14ac:dyDescent="0.25">
      <c r="A440" s="128">
        <v>440</v>
      </c>
      <c r="B440" s="129">
        <v>-0.66800000000000004</v>
      </c>
      <c r="C440" s="129">
        <v>2587.8000000000002</v>
      </c>
      <c r="D440" s="126">
        <f t="shared" si="44"/>
        <v>-0.73948339483394832</v>
      </c>
      <c r="E440" s="126">
        <f t="shared" si="45"/>
        <v>-0.19963583574495447</v>
      </c>
      <c r="F440" s="126">
        <f t="shared" si="46"/>
        <v>-0.51848431467348222</v>
      </c>
      <c r="G440" s="126"/>
      <c r="H440" s="127"/>
      <c r="I440" s="73"/>
      <c r="J440" s="128">
        <v>440</v>
      </c>
      <c r="K440" s="129">
        <v>-1.7000000000000001E-2</v>
      </c>
      <c r="L440" s="129">
        <v>2587.8000000000002</v>
      </c>
      <c r="M440" s="126">
        <f t="shared" si="47"/>
        <v>-1.6346153846153847E-2</v>
      </c>
      <c r="N440" s="126">
        <f t="shared" si="43"/>
        <v>-8.8651218220338973E-2</v>
      </c>
      <c r="O440" s="126">
        <f t="shared" si="48"/>
        <v>6.8895402134941316E-2</v>
      </c>
      <c r="P440" s="126"/>
      <c r="Q440" s="126"/>
      <c r="R440" s="127"/>
    </row>
    <row r="441" spans="1:18" x14ac:dyDescent="0.25">
      <c r="A441" s="128">
        <v>441</v>
      </c>
      <c r="B441" s="129">
        <v>-0.66500000000000004</v>
      </c>
      <c r="C441" s="129">
        <v>2593.8000000000002</v>
      </c>
      <c r="D441" s="126">
        <f t="shared" si="44"/>
        <v>-0.73616236162361626</v>
      </c>
      <c r="E441" s="126">
        <f t="shared" si="45"/>
        <v>-0.19975878113828516</v>
      </c>
      <c r="F441" s="126">
        <f t="shared" si="46"/>
        <v>-0.51502717955171395</v>
      </c>
      <c r="G441" s="126"/>
      <c r="H441" s="127"/>
      <c r="I441" s="73"/>
      <c r="J441" s="128">
        <v>441</v>
      </c>
      <c r="K441" s="129">
        <v>-1.4999999999999999E-2</v>
      </c>
      <c r="L441" s="129">
        <v>2593.8000000000002</v>
      </c>
      <c r="M441" s="126">
        <f t="shared" si="47"/>
        <v>-1.4423076923076922E-2</v>
      </c>
      <c r="N441" s="126">
        <f t="shared" si="43"/>
        <v>-8.8359904661016953E-2</v>
      </c>
      <c r="O441" s="126">
        <f t="shared" si="48"/>
        <v>7.0538369866362458E-2</v>
      </c>
      <c r="P441" s="126"/>
      <c r="Q441" s="126"/>
      <c r="R441" s="127"/>
    </row>
    <row r="442" spans="1:18" x14ac:dyDescent="0.25">
      <c r="A442" s="128">
        <v>442</v>
      </c>
      <c r="B442" s="129">
        <v>-0.66200000000000003</v>
      </c>
      <c r="C442" s="129">
        <v>2599.8000000000002</v>
      </c>
      <c r="D442" s="126">
        <f t="shared" si="44"/>
        <v>-0.7328413284132842</v>
      </c>
      <c r="E442" s="126">
        <f t="shared" si="45"/>
        <v>-0.19988172653161584</v>
      </c>
      <c r="F442" s="126">
        <f t="shared" si="46"/>
        <v>-0.51157004442994558</v>
      </c>
      <c r="G442" s="126"/>
      <c r="H442" s="127"/>
      <c r="I442" s="73"/>
      <c r="J442" s="128">
        <v>442</v>
      </c>
      <c r="K442" s="129">
        <v>-1.2999999999999999E-2</v>
      </c>
      <c r="L442" s="129">
        <v>2599.8000000000002</v>
      </c>
      <c r="M442" s="126">
        <f t="shared" si="47"/>
        <v>-1.2499999999999999E-2</v>
      </c>
      <c r="N442" s="126">
        <f t="shared" si="43"/>
        <v>-8.8068591101694904E-2</v>
      </c>
      <c r="O442" s="126">
        <f t="shared" si="48"/>
        <v>7.2181337597783571E-2</v>
      </c>
      <c r="P442" s="126"/>
      <c r="Q442" s="126"/>
      <c r="R442" s="127"/>
    </row>
    <row r="443" spans="1:18" x14ac:dyDescent="0.25">
      <c r="A443" s="128">
        <v>443</v>
      </c>
      <c r="B443" s="129">
        <v>-0.66</v>
      </c>
      <c r="C443" s="129">
        <v>2605.8000000000002</v>
      </c>
      <c r="D443" s="126">
        <f t="shared" si="44"/>
        <v>-0.73062730627306272</v>
      </c>
      <c r="E443" s="126">
        <f t="shared" si="45"/>
        <v>-0.20000467192494653</v>
      </c>
      <c r="F443" s="126">
        <f t="shared" si="46"/>
        <v>-0.509219920378288</v>
      </c>
      <c r="G443" s="126"/>
      <c r="H443" s="127"/>
      <c r="I443" s="73"/>
      <c r="J443" s="128">
        <v>443</v>
      </c>
      <c r="K443" s="129">
        <v>-1.0999999999999999E-2</v>
      </c>
      <c r="L443" s="129">
        <v>2605.8000000000002</v>
      </c>
      <c r="M443" s="126">
        <f t="shared" si="47"/>
        <v>-1.0576923076923078E-2</v>
      </c>
      <c r="N443" s="126">
        <f t="shared" si="43"/>
        <v>-8.7777277542372883E-2</v>
      </c>
      <c r="O443" s="126">
        <f t="shared" si="48"/>
        <v>7.3824305329204698E-2</v>
      </c>
      <c r="P443" s="126"/>
      <c r="Q443" s="126"/>
      <c r="R443" s="127"/>
    </row>
    <row r="444" spans="1:18" x14ac:dyDescent="0.25">
      <c r="A444" s="128">
        <v>444</v>
      </c>
      <c r="B444" s="129">
        <v>-0.65600000000000003</v>
      </c>
      <c r="C444" s="129">
        <v>2611.8000000000002</v>
      </c>
      <c r="D444" s="126">
        <f t="shared" si="44"/>
        <v>-0.72619926199261997</v>
      </c>
      <c r="E444" s="126">
        <f t="shared" si="45"/>
        <v>-0.20012761731827722</v>
      </c>
      <c r="F444" s="126">
        <f t="shared" si="46"/>
        <v>-0.50465577418640906</v>
      </c>
      <c r="G444" s="126"/>
      <c r="H444" s="127"/>
      <c r="I444" s="73"/>
      <c r="J444" s="128">
        <v>444</v>
      </c>
      <c r="K444" s="129">
        <v>-8.0000000000000002E-3</v>
      </c>
      <c r="L444" s="129">
        <v>2611.8000000000002</v>
      </c>
      <c r="M444" s="126">
        <f t="shared" si="47"/>
        <v>-7.6923076923076919E-3</v>
      </c>
      <c r="N444" s="126">
        <f t="shared" si="43"/>
        <v>-8.7485963983050863E-2</v>
      </c>
      <c r="O444" s="126">
        <f t="shared" si="48"/>
        <v>7.6428811522164283E-2</v>
      </c>
      <c r="P444" s="126"/>
      <c r="Q444" s="126"/>
      <c r="R444" s="127"/>
    </row>
    <row r="445" spans="1:18" x14ac:dyDescent="0.25">
      <c r="A445" s="128">
        <v>445</v>
      </c>
      <c r="B445" s="129">
        <v>-0.65200000000000002</v>
      </c>
      <c r="C445" s="129">
        <v>2617.8000000000002</v>
      </c>
      <c r="D445" s="126">
        <f t="shared" si="44"/>
        <v>-0.72177121771217712</v>
      </c>
      <c r="E445" s="126">
        <f t="shared" si="45"/>
        <v>-0.2002505627116079</v>
      </c>
      <c r="F445" s="126">
        <f t="shared" si="46"/>
        <v>-0.50009162799453</v>
      </c>
      <c r="G445" s="126"/>
      <c r="H445" s="127"/>
      <c r="I445" s="73"/>
      <c r="J445" s="128">
        <v>445</v>
      </c>
      <c r="K445" s="129">
        <v>-6.0000000000000001E-3</v>
      </c>
      <c r="L445" s="129">
        <v>2617.8000000000002</v>
      </c>
      <c r="M445" s="126">
        <f t="shared" si="47"/>
        <v>-5.7692307692307696E-3</v>
      </c>
      <c r="N445" s="126">
        <f t="shared" si="43"/>
        <v>-8.7194650423728814E-2</v>
      </c>
      <c r="O445" s="126">
        <f t="shared" si="48"/>
        <v>7.8071779253585397E-2</v>
      </c>
      <c r="P445" s="126"/>
      <c r="Q445" s="126"/>
      <c r="R445" s="127"/>
    </row>
    <row r="446" spans="1:18" x14ac:dyDescent="0.25">
      <c r="A446" s="128">
        <v>446</v>
      </c>
      <c r="B446" s="129">
        <v>-0.64800000000000002</v>
      </c>
      <c r="C446" s="129">
        <v>2623.8</v>
      </c>
      <c r="D446" s="126">
        <f t="shared" si="44"/>
        <v>-0.71734317343173426</v>
      </c>
      <c r="E446" s="126">
        <f t="shared" si="45"/>
        <v>-0.20037350810493859</v>
      </c>
      <c r="F446" s="126">
        <f t="shared" si="46"/>
        <v>-0.49552748180265105</v>
      </c>
      <c r="G446" s="126"/>
      <c r="H446" s="127"/>
      <c r="I446" s="73"/>
      <c r="J446" s="128">
        <v>446</v>
      </c>
      <c r="K446" s="129">
        <v>-4.0000000000000001E-3</v>
      </c>
      <c r="L446" s="129">
        <v>2623.8</v>
      </c>
      <c r="M446" s="126">
        <f t="shared" si="47"/>
        <v>-3.8461538461538459E-3</v>
      </c>
      <c r="N446" s="126">
        <f t="shared" si="43"/>
        <v>-8.6903336864406794E-2</v>
      </c>
      <c r="O446" s="126">
        <f t="shared" si="48"/>
        <v>7.9714746985006524E-2</v>
      </c>
      <c r="P446" s="126"/>
      <c r="Q446" s="126"/>
      <c r="R446" s="127"/>
    </row>
    <row r="447" spans="1:18" x14ac:dyDescent="0.25">
      <c r="A447" s="128">
        <v>447</v>
      </c>
      <c r="B447" s="129">
        <v>-0.64500000000000002</v>
      </c>
      <c r="C447" s="129">
        <v>2629.8</v>
      </c>
      <c r="D447" s="126">
        <f t="shared" si="44"/>
        <v>-0.7140221402214022</v>
      </c>
      <c r="E447" s="126">
        <f t="shared" si="45"/>
        <v>-0.20049645349826928</v>
      </c>
      <c r="F447" s="126">
        <f t="shared" si="46"/>
        <v>-0.49207034668088279</v>
      </c>
      <c r="G447" s="126"/>
      <c r="H447" s="127"/>
      <c r="I447" s="73"/>
      <c r="J447" s="128">
        <v>447</v>
      </c>
      <c r="K447" s="129">
        <v>-2E-3</v>
      </c>
      <c r="L447" s="129">
        <v>2629.8</v>
      </c>
      <c r="M447" s="126">
        <f t="shared" si="47"/>
        <v>-1.923076923076923E-3</v>
      </c>
      <c r="N447" s="126">
        <f t="shared" si="43"/>
        <v>-8.6612023305084745E-2</v>
      </c>
      <c r="O447" s="126">
        <f t="shared" si="48"/>
        <v>8.1357714716427623E-2</v>
      </c>
      <c r="P447" s="126"/>
      <c r="Q447" s="126"/>
      <c r="R447" s="127"/>
    </row>
    <row r="448" spans="1:18" x14ac:dyDescent="0.25">
      <c r="A448" s="128">
        <v>448</v>
      </c>
      <c r="B448" s="129">
        <v>-0.64200000000000002</v>
      </c>
      <c r="C448" s="129">
        <v>2635.8</v>
      </c>
      <c r="D448" s="126">
        <f t="shared" si="44"/>
        <v>-0.71070110701107014</v>
      </c>
      <c r="E448" s="126">
        <f t="shared" si="45"/>
        <v>-0.20061939889159996</v>
      </c>
      <c r="F448" s="126">
        <f t="shared" si="46"/>
        <v>-0.48861321155911447</v>
      </c>
      <c r="G448" s="126"/>
      <c r="H448" s="127"/>
      <c r="I448" s="73"/>
      <c r="J448" s="128">
        <v>448</v>
      </c>
      <c r="K448" s="129">
        <v>1E-3</v>
      </c>
      <c r="L448" s="129">
        <v>2635.8</v>
      </c>
      <c r="M448" s="126">
        <f t="shared" si="47"/>
        <v>9.6153846153846148E-4</v>
      </c>
      <c r="N448" s="126">
        <f t="shared" si="43"/>
        <v>-8.6320709745762725E-2</v>
      </c>
      <c r="O448" s="126">
        <f t="shared" si="48"/>
        <v>8.3962220909387236E-2</v>
      </c>
      <c r="P448" s="126"/>
      <c r="Q448" s="126"/>
      <c r="R448" s="127"/>
    </row>
    <row r="449" spans="1:18" x14ac:dyDescent="0.25">
      <c r="A449" s="128">
        <v>449</v>
      </c>
      <c r="B449" s="129">
        <v>-0.63800000000000001</v>
      </c>
      <c r="C449" s="129">
        <v>2641.8</v>
      </c>
      <c r="D449" s="126">
        <f t="shared" si="44"/>
        <v>-0.7062730627306274</v>
      </c>
      <c r="E449" s="126">
        <f t="shared" si="45"/>
        <v>-0.20074234428493065</v>
      </c>
      <c r="F449" s="126">
        <f t="shared" si="46"/>
        <v>-0.48404906536723546</v>
      </c>
      <c r="G449" s="126"/>
      <c r="H449" s="127"/>
      <c r="I449" s="73"/>
      <c r="J449" s="128">
        <v>449</v>
      </c>
      <c r="K449" s="129">
        <v>3.0000000000000001E-3</v>
      </c>
      <c r="L449" s="129">
        <v>2641.8</v>
      </c>
      <c r="M449" s="126">
        <f t="shared" si="47"/>
        <v>2.8846153846153848E-3</v>
      </c>
      <c r="N449" s="126">
        <f t="shared" si="43"/>
        <v>-8.6029396186440676E-2</v>
      </c>
      <c r="O449" s="126">
        <f t="shared" si="48"/>
        <v>8.5605188640808336E-2</v>
      </c>
      <c r="P449" s="126"/>
      <c r="Q449" s="126"/>
      <c r="R449" s="127"/>
    </row>
    <row r="450" spans="1:18" x14ac:dyDescent="0.25">
      <c r="A450" s="128">
        <v>450</v>
      </c>
      <c r="B450" s="129">
        <v>-0.63500000000000001</v>
      </c>
      <c r="C450" s="129">
        <v>2647.8</v>
      </c>
      <c r="D450" s="126">
        <f t="shared" si="44"/>
        <v>-0.70295202952029523</v>
      </c>
      <c r="E450" s="126">
        <f t="shared" si="45"/>
        <v>-0.20086528967826134</v>
      </c>
      <c r="F450" s="126">
        <f t="shared" si="46"/>
        <v>-0.4805919302454672</v>
      </c>
      <c r="G450" s="126"/>
      <c r="H450" s="127"/>
      <c r="I450" s="73"/>
      <c r="J450" s="128">
        <v>450</v>
      </c>
      <c r="K450" s="129">
        <v>7.0000000000000001E-3</v>
      </c>
      <c r="L450" s="129">
        <v>2647.8</v>
      </c>
      <c r="M450" s="126">
        <f t="shared" si="47"/>
        <v>6.7307692307692311E-3</v>
      </c>
      <c r="N450" s="126">
        <f t="shared" si="43"/>
        <v>-8.5738082627118656E-2</v>
      </c>
      <c r="O450" s="126">
        <f t="shared" si="48"/>
        <v>8.9171233295306393E-2</v>
      </c>
      <c r="P450" s="126"/>
      <c r="Q450" s="126"/>
      <c r="R450" s="127"/>
    </row>
    <row r="451" spans="1:18" x14ac:dyDescent="0.25">
      <c r="A451" s="128">
        <v>451</v>
      </c>
      <c r="B451" s="129">
        <v>-0.63</v>
      </c>
      <c r="C451" s="129">
        <v>2653.8</v>
      </c>
      <c r="D451" s="126">
        <f t="shared" si="44"/>
        <v>-0.6974169741697418</v>
      </c>
      <c r="E451" s="126">
        <f t="shared" si="45"/>
        <v>-0.20098823507159203</v>
      </c>
      <c r="F451" s="126">
        <f t="shared" si="46"/>
        <v>-0.47492077298347746</v>
      </c>
      <c r="G451" s="126"/>
      <c r="H451" s="127"/>
      <c r="I451" s="73"/>
      <c r="J451" s="128">
        <v>451</v>
      </c>
      <c r="K451" s="129">
        <v>8.0000000000000002E-3</v>
      </c>
      <c r="L451" s="129">
        <v>2653.8</v>
      </c>
      <c r="M451" s="126">
        <f t="shared" si="47"/>
        <v>7.6923076923076919E-3</v>
      </c>
      <c r="N451" s="126">
        <f t="shared" si="43"/>
        <v>-8.5446769067796607E-2</v>
      </c>
      <c r="O451" s="126">
        <f t="shared" si="48"/>
        <v>8.9852662565189062E-2</v>
      </c>
      <c r="P451" s="126"/>
      <c r="Q451" s="126"/>
      <c r="R451" s="127"/>
    </row>
    <row r="452" spans="1:18" x14ac:dyDescent="0.25">
      <c r="A452" s="128">
        <v>452</v>
      </c>
      <c r="B452" s="129">
        <v>-0.627</v>
      </c>
      <c r="C452" s="129">
        <v>2659.8</v>
      </c>
      <c r="D452" s="126">
        <f t="shared" si="44"/>
        <v>-0.69409594095940963</v>
      </c>
      <c r="E452" s="126">
        <f t="shared" si="45"/>
        <v>-0.20111118046492271</v>
      </c>
      <c r="F452" s="126">
        <f t="shared" si="46"/>
        <v>-0.47146363786170925</v>
      </c>
      <c r="G452" s="126"/>
      <c r="H452" s="127"/>
      <c r="I452" s="73"/>
      <c r="J452" s="128">
        <v>452</v>
      </c>
      <c r="K452" s="129">
        <v>1.0999999999999999E-2</v>
      </c>
      <c r="L452" s="129">
        <v>2659.8</v>
      </c>
      <c r="M452" s="126">
        <f t="shared" si="47"/>
        <v>1.0576923076923078E-2</v>
      </c>
      <c r="N452" s="126">
        <f t="shared" si="43"/>
        <v>-8.5155455508474587E-2</v>
      </c>
      <c r="O452" s="126">
        <f t="shared" si="48"/>
        <v>9.2457168758148633E-2</v>
      </c>
      <c r="P452" s="126"/>
      <c r="Q452" s="126"/>
      <c r="R452" s="127"/>
    </row>
    <row r="453" spans="1:18" x14ac:dyDescent="0.25">
      <c r="A453" s="128">
        <v>453</v>
      </c>
      <c r="B453" s="129">
        <v>-0.623</v>
      </c>
      <c r="C453" s="129">
        <v>2665.8</v>
      </c>
      <c r="D453" s="126">
        <f t="shared" si="44"/>
        <v>-0.68966789667896677</v>
      </c>
      <c r="E453" s="126">
        <f t="shared" si="45"/>
        <v>-0.2012341258582534</v>
      </c>
      <c r="F453" s="126">
        <f t="shared" si="46"/>
        <v>-0.46689949166983014</v>
      </c>
      <c r="G453" s="126"/>
      <c r="H453" s="127"/>
      <c r="I453" s="73"/>
      <c r="J453" s="128">
        <v>453</v>
      </c>
      <c r="K453" s="129">
        <v>1.2999999999999999E-2</v>
      </c>
      <c r="L453" s="129">
        <v>2665.8</v>
      </c>
      <c r="M453" s="126">
        <f t="shared" si="47"/>
        <v>1.2499999999999999E-2</v>
      </c>
      <c r="N453" s="126">
        <f t="shared" si="43"/>
        <v>-8.4864141949152538E-2</v>
      </c>
      <c r="O453" s="126">
        <f t="shared" si="48"/>
        <v>9.4100136489569733E-2</v>
      </c>
      <c r="P453" s="126"/>
      <c r="Q453" s="126"/>
      <c r="R453" s="127"/>
    </row>
    <row r="454" spans="1:18" x14ac:dyDescent="0.25">
      <c r="A454" s="128">
        <v>454</v>
      </c>
      <c r="B454" s="129">
        <v>-0.61799999999999999</v>
      </c>
      <c r="C454" s="129">
        <v>2671.8</v>
      </c>
      <c r="D454" s="126">
        <f t="shared" si="44"/>
        <v>-0.68413284132841334</v>
      </c>
      <c r="E454" s="126">
        <f t="shared" si="45"/>
        <v>-0.20135707125158409</v>
      </c>
      <c r="F454" s="126">
        <f t="shared" si="46"/>
        <v>-0.4612283344078405</v>
      </c>
      <c r="G454" s="126"/>
      <c r="H454" s="127"/>
      <c r="I454" s="73"/>
      <c r="J454" s="128">
        <v>454</v>
      </c>
      <c r="K454" s="129">
        <v>1.4999999999999999E-2</v>
      </c>
      <c r="L454" s="129">
        <v>2671.8</v>
      </c>
      <c r="M454" s="126">
        <f t="shared" si="47"/>
        <v>1.4423076923076922E-2</v>
      </c>
      <c r="N454" s="126">
        <f t="shared" si="43"/>
        <v>-8.4572828389830518E-2</v>
      </c>
      <c r="O454" s="126">
        <f t="shared" si="48"/>
        <v>9.5743104220990888E-2</v>
      </c>
      <c r="P454" s="126"/>
      <c r="Q454" s="126"/>
      <c r="R454" s="127"/>
    </row>
    <row r="455" spans="1:18" x14ac:dyDescent="0.25">
      <c r="A455" s="128">
        <v>455</v>
      </c>
      <c r="B455" s="129">
        <v>-0.61399999999999999</v>
      </c>
      <c r="C455" s="129">
        <v>2677.8</v>
      </c>
      <c r="D455" s="126">
        <f t="shared" si="44"/>
        <v>-0.67970479704797049</v>
      </c>
      <c r="E455" s="126">
        <f t="shared" si="45"/>
        <v>-0.20148001664491477</v>
      </c>
      <c r="F455" s="126">
        <f t="shared" si="46"/>
        <v>-0.4566641882159615</v>
      </c>
      <c r="G455" s="126"/>
      <c r="H455" s="127"/>
      <c r="I455" s="73"/>
      <c r="J455" s="128">
        <v>455</v>
      </c>
      <c r="K455" s="129">
        <v>1.7000000000000001E-2</v>
      </c>
      <c r="L455" s="129">
        <v>2677.8</v>
      </c>
      <c r="M455" s="126">
        <f t="shared" si="47"/>
        <v>1.6346153846153847E-2</v>
      </c>
      <c r="N455" s="126">
        <f t="shared" si="43"/>
        <v>-8.4281514830508469E-2</v>
      </c>
      <c r="O455" s="126">
        <f t="shared" si="48"/>
        <v>9.7386071952411987E-2</v>
      </c>
      <c r="P455" s="126"/>
      <c r="Q455" s="126"/>
      <c r="R455" s="127"/>
    </row>
    <row r="456" spans="1:18" x14ac:dyDescent="0.25">
      <c r="A456" s="128">
        <v>456</v>
      </c>
      <c r="B456" s="129">
        <v>-0.61</v>
      </c>
      <c r="C456" s="129">
        <v>2683.8</v>
      </c>
      <c r="D456" s="126">
        <f t="shared" si="44"/>
        <v>-0.67527675276752774</v>
      </c>
      <c r="E456" s="126">
        <f t="shared" si="45"/>
        <v>-0.20160296203824546</v>
      </c>
      <c r="F456" s="126">
        <f t="shared" si="46"/>
        <v>-0.45210004202408249</v>
      </c>
      <c r="G456" s="126"/>
      <c r="H456" s="127"/>
      <c r="I456" s="73"/>
      <c r="J456" s="128">
        <v>456</v>
      </c>
      <c r="K456" s="129">
        <v>1.6E-2</v>
      </c>
      <c r="L456" s="129">
        <v>2683.8</v>
      </c>
      <c r="M456" s="126">
        <f t="shared" si="47"/>
        <v>1.5384615384615384E-2</v>
      </c>
      <c r="N456" s="126">
        <f t="shared" si="43"/>
        <v>-8.3990201271186449E-2</v>
      </c>
      <c r="O456" s="126">
        <f t="shared" si="48"/>
        <v>9.6144424299217726E-2</v>
      </c>
      <c r="P456" s="126"/>
      <c r="Q456" s="126"/>
      <c r="R456" s="127"/>
    </row>
    <row r="457" spans="1:18" x14ac:dyDescent="0.25">
      <c r="A457" s="128">
        <v>457</v>
      </c>
      <c r="B457" s="129">
        <v>-0.60599999999999998</v>
      </c>
      <c r="C457" s="129">
        <v>2689.8</v>
      </c>
      <c r="D457" s="126">
        <f t="shared" si="44"/>
        <v>-0.67084870848708489</v>
      </c>
      <c r="E457" s="126">
        <f t="shared" si="45"/>
        <v>-0.20172590743157615</v>
      </c>
      <c r="F457" s="126">
        <f t="shared" si="46"/>
        <v>-0.44753589583220349</v>
      </c>
      <c r="G457" s="126"/>
      <c r="H457" s="127"/>
      <c r="I457" s="73"/>
      <c r="J457" s="128">
        <v>457</v>
      </c>
      <c r="K457" s="129">
        <v>1.7999999999999999E-2</v>
      </c>
      <c r="L457" s="129">
        <v>2689.8</v>
      </c>
      <c r="M457" s="126">
        <f t="shared" si="47"/>
        <v>1.7307692307692305E-2</v>
      </c>
      <c r="N457" s="126">
        <f t="shared" si="43"/>
        <v>-8.36988877118644E-2</v>
      </c>
      <c r="O457" s="126">
        <f t="shared" si="48"/>
        <v>9.7787392030638839E-2</v>
      </c>
      <c r="P457" s="126"/>
      <c r="Q457" s="126"/>
      <c r="R457" s="127"/>
    </row>
    <row r="458" spans="1:18" x14ac:dyDescent="0.25">
      <c r="A458" s="128">
        <v>458</v>
      </c>
      <c r="B458" s="129">
        <v>-0.60199999999999998</v>
      </c>
      <c r="C458" s="129">
        <v>2695.8</v>
      </c>
      <c r="D458" s="126">
        <f t="shared" si="44"/>
        <v>-0.66642066420664214</v>
      </c>
      <c r="E458" s="126">
        <f t="shared" si="45"/>
        <v>-0.20184885282490683</v>
      </c>
      <c r="F458" s="126">
        <f t="shared" si="46"/>
        <v>-0.44297174964032454</v>
      </c>
      <c r="G458" s="126"/>
      <c r="H458" s="127"/>
      <c r="I458" s="73"/>
      <c r="J458" s="128">
        <v>458</v>
      </c>
      <c r="K458" s="129">
        <v>0.02</v>
      </c>
      <c r="L458" s="129">
        <v>2695.8</v>
      </c>
      <c r="M458" s="126">
        <f t="shared" si="47"/>
        <v>1.9230769230769228E-2</v>
      </c>
      <c r="N458" s="126">
        <f t="shared" si="43"/>
        <v>-8.340757415254238E-2</v>
      </c>
      <c r="O458" s="126">
        <f t="shared" si="48"/>
        <v>9.943035976205998E-2</v>
      </c>
      <c r="P458" s="126"/>
      <c r="Q458" s="126"/>
      <c r="R458" s="127"/>
    </row>
    <row r="459" spans="1:18" x14ac:dyDescent="0.25">
      <c r="A459" s="128">
        <v>459</v>
      </c>
      <c r="B459" s="129">
        <v>-0.59799999999999998</v>
      </c>
      <c r="C459" s="129">
        <v>2701.8</v>
      </c>
      <c r="D459" s="126">
        <f t="shared" si="44"/>
        <v>-0.66199261992619929</v>
      </c>
      <c r="E459" s="126">
        <f t="shared" si="45"/>
        <v>-0.20197179821823749</v>
      </c>
      <c r="F459" s="126">
        <f t="shared" si="46"/>
        <v>-0.43840760344844554</v>
      </c>
      <c r="G459" s="126"/>
      <c r="H459" s="127"/>
      <c r="I459" s="73"/>
      <c r="J459" s="128">
        <v>459</v>
      </c>
      <c r="K459" s="129">
        <v>2.3E-2</v>
      </c>
      <c r="L459" s="129">
        <v>2701.8</v>
      </c>
      <c r="M459" s="126">
        <f t="shared" si="47"/>
        <v>2.2115384615384617E-2</v>
      </c>
      <c r="N459" s="126">
        <f t="shared" si="43"/>
        <v>-8.3116260593220331E-2</v>
      </c>
      <c r="O459" s="126">
        <f t="shared" si="48"/>
        <v>0.10203486595501954</v>
      </c>
      <c r="P459" s="126"/>
      <c r="Q459" s="126"/>
      <c r="R459" s="127"/>
    </row>
    <row r="460" spans="1:18" x14ac:dyDescent="0.25">
      <c r="A460" s="128">
        <v>460</v>
      </c>
      <c r="B460" s="129">
        <v>-0.59299999999999997</v>
      </c>
      <c r="C460" s="129">
        <v>2707.8</v>
      </c>
      <c r="D460" s="126">
        <f t="shared" si="44"/>
        <v>-0.65645756457564575</v>
      </c>
      <c r="E460" s="126">
        <f t="shared" si="45"/>
        <v>-0.20209474361156818</v>
      </c>
      <c r="F460" s="126">
        <f t="shared" si="46"/>
        <v>-0.43273644618645579</v>
      </c>
      <c r="G460" s="126"/>
      <c r="H460" s="127"/>
      <c r="I460" s="73"/>
      <c r="J460" s="128">
        <v>460</v>
      </c>
      <c r="K460" s="129">
        <v>2.7E-2</v>
      </c>
      <c r="L460" s="129">
        <v>2707.8</v>
      </c>
      <c r="M460" s="126">
        <f t="shared" si="47"/>
        <v>2.5961538461538463E-2</v>
      </c>
      <c r="N460" s="126">
        <f t="shared" si="43"/>
        <v>-8.2824947033898311E-2</v>
      </c>
      <c r="O460" s="126">
        <f t="shared" si="48"/>
        <v>0.1056009106095176</v>
      </c>
      <c r="P460" s="126"/>
      <c r="Q460" s="126"/>
      <c r="R460" s="127"/>
    </row>
    <row r="461" spans="1:18" x14ac:dyDescent="0.25">
      <c r="A461" s="128">
        <v>461</v>
      </c>
      <c r="B461" s="129">
        <v>-0.58899999999999997</v>
      </c>
      <c r="C461" s="129">
        <v>2713.8</v>
      </c>
      <c r="D461" s="126">
        <f t="shared" si="44"/>
        <v>-0.65202952029520289</v>
      </c>
      <c r="E461" s="126">
        <f t="shared" si="45"/>
        <v>-0.20221768900489887</v>
      </c>
      <c r="F461" s="126">
        <f t="shared" si="46"/>
        <v>-0.4281722999945769</v>
      </c>
      <c r="G461" s="126"/>
      <c r="H461" s="127"/>
      <c r="I461" s="73"/>
      <c r="J461" s="128">
        <v>461</v>
      </c>
      <c r="K461" s="129">
        <v>2.9000000000000001E-2</v>
      </c>
      <c r="L461" s="129">
        <v>2713.8</v>
      </c>
      <c r="M461" s="126">
        <f t="shared" si="47"/>
        <v>2.7884615384615386E-2</v>
      </c>
      <c r="N461" s="126">
        <f t="shared" si="43"/>
        <v>-8.2533633474576262E-2</v>
      </c>
      <c r="O461" s="126">
        <f t="shared" si="48"/>
        <v>0.10724387834093872</v>
      </c>
      <c r="P461" s="126"/>
      <c r="Q461" s="126"/>
      <c r="R461" s="127"/>
    </row>
    <row r="462" spans="1:18" x14ac:dyDescent="0.25">
      <c r="A462" s="128">
        <v>462</v>
      </c>
      <c r="B462" s="129">
        <v>-0.58499999999999996</v>
      </c>
      <c r="C462" s="129">
        <v>2719.8</v>
      </c>
      <c r="D462" s="126">
        <f t="shared" si="44"/>
        <v>-0.64760147601476015</v>
      </c>
      <c r="E462" s="126">
        <f t="shared" si="45"/>
        <v>-0.20234063439822955</v>
      </c>
      <c r="F462" s="126">
        <f t="shared" si="46"/>
        <v>-0.42360815380269778</v>
      </c>
      <c r="G462" s="126"/>
      <c r="H462" s="127"/>
      <c r="I462" s="73"/>
      <c r="J462" s="128">
        <v>462</v>
      </c>
      <c r="K462" s="129">
        <v>2.9000000000000001E-2</v>
      </c>
      <c r="L462" s="129">
        <v>2719.8</v>
      </c>
      <c r="M462" s="126">
        <f t="shared" si="47"/>
        <v>2.7884615384615386E-2</v>
      </c>
      <c r="N462" s="126">
        <f t="shared" si="43"/>
        <v>-8.2242319915254242E-2</v>
      </c>
      <c r="O462" s="126">
        <f t="shared" si="48"/>
        <v>0.10696376914928292</v>
      </c>
      <c r="P462" s="126"/>
      <c r="Q462" s="126"/>
      <c r="R462" s="127"/>
    </row>
    <row r="463" spans="1:18" x14ac:dyDescent="0.25">
      <c r="A463" s="128">
        <v>463</v>
      </c>
      <c r="B463" s="129">
        <v>-0.58099999999999996</v>
      </c>
      <c r="C463" s="129">
        <v>2725.8</v>
      </c>
      <c r="D463" s="126">
        <f t="shared" si="44"/>
        <v>-0.64317343173431729</v>
      </c>
      <c r="E463" s="126">
        <f t="shared" si="45"/>
        <v>-0.20246357979156024</v>
      </c>
      <c r="F463" s="126">
        <f t="shared" si="46"/>
        <v>-0.41904400761081889</v>
      </c>
      <c r="G463" s="126"/>
      <c r="H463" s="127"/>
      <c r="I463" s="73"/>
      <c r="J463" s="128">
        <v>463</v>
      </c>
      <c r="K463" s="129">
        <v>3.1E-2</v>
      </c>
      <c r="L463" s="129">
        <v>2725.8</v>
      </c>
      <c r="M463" s="126">
        <f t="shared" si="47"/>
        <v>2.9807692307692306E-2</v>
      </c>
      <c r="N463" s="126">
        <f t="shared" si="43"/>
        <v>-8.1951006355932193E-2</v>
      </c>
      <c r="O463" s="126">
        <f t="shared" si="48"/>
        <v>0.10860673688070403</v>
      </c>
      <c r="P463" s="126"/>
      <c r="Q463" s="126"/>
      <c r="R463" s="127"/>
    </row>
    <row r="464" spans="1:18" x14ac:dyDescent="0.25">
      <c r="A464" s="128">
        <v>464</v>
      </c>
      <c r="B464" s="129">
        <v>-0.57699999999999996</v>
      </c>
      <c r="C464" s="129">
        <v>2731.8</v>
      </c>
      <c r="D464" s="126">
        <f t="shared" si="44"/>
        <v>-0.63874538745387455</v>
      </c>
      <c r="E464" s="126">
        <f t="shared" si="45"/>
        <v>-0.20258652518489093</v>
      </c>
      <c r="F464" s="126">
        <f t="shared" si="46"/>
        <v>-0.41447986141893983</v>
      </c>
      <c r="G464" s="126"/>
      <c r="H464" s="127"/>
      <c r="I464" s="73"/>
      <c r="J464" s="128">
        <v>464</v>
      </c>
      <c r="K464" s="129">
        <v>3.2000000000000001E-2</v>
      </c>
      <c r="L464" s="129">
        <v>2731.8</v>
      </c>
      <c r="M464" s="126">
        <f t="shared" si="47"/>
        <v>3.0769230769230767E-2</v>
      </c>
      <c r="N464" s="126">
        <f t="shared" si="43"/>
        <v>-8.1659692796610173E-2</v>
      </c>
      <c r="O464" s="126">
        <f t="shared" si="48"/>
        <v>0.10928816615058672</v>
      </c>
      <c r="P464" s="126"/>
      <c r="Q464" s="126"/>
      <c r="R464" s="127"/>
    </row>
    <row r="465" spans="1:18" x14ac:dyDescent="0.25">
      <c r="A465" s="128">
        <v>465</v>
      </c>
      <c r="B465" s="129">
        <v>-0.57299999999999995</v>
      </c>
      <c r="C465" s="129">
        <v>2737.8</v>
      </c>
      <c r="D465" s="126">
        <f t="shared" si="44"/>
        <v>-0.63431734317343169</v>
      </c>
      <c r="E465" s="126">
        <f t="shared" si="45"/>
        <v>-0.20270947057822161</v>
      </c>
      <c r="F465" s="126">
        <f t="shared" si="46"/>
        <v>-0.40991571522706088</v>
      </c>
      <c r="G465" s="126"/>
      <c r="H465" s="127"/>
      <c r="I465" s="73"/>
      <c r="J465" s="128">
        <v>465</v>
      </c>
      <c r="K465" s="129">
        <v>3.5000000000000003E-2</v>
      </c>
      <c r="L465" s="129">
        <v>2737.8</v>
      </c>
      <c r="M465" s="126">
        <f t="shared" si="47"/>
        <v>3.3653846153846159E-2</v>
      </c>
      <c r="N465" s="126">
        <f t="shared" si="43"/>
        <v>-8.1368379237288124E-2</v>
      </c>
      <c r="O465" s="126">
        <f t="shared" si="48"/>
        <v>0.11189267234354626</v>
      </c>
      <c r="P465" s="126"/>
      <c r="Q465" s="126"/>
      <c r="R465" s="127"/>
    </row>
    <row r="466" spans="1:18" x14ac:dyDescent="0.25">
      <c r="A466" s="128">
        <v>466</v>
      </c>
      <c r="B466" s="129">
        <v>-0.56899999999999995</v>
      </c>
      <c r="C466" s="129">
        <v>2743.8</v>
      </c>
      <c r="D466" s="126">
        <f t="shared" si="44"/>
        <v>-0.62988929889298884</v>
      </c>
      <c r="E466" s="126">
        <f t="shared" si="45"/>
        <v>-0.2028324159715523</v>
      </c>
      <c r="F466" s="126">
        <f t="shared" si="46"/>
        <v>-0.40535156903518182</v>
      </c>
      <c r="G466" s="126"/>
      <c r="H466" s="127"/>
      <c r="I466" s="73"/>
      <c r="J466" s="128">
        <v>466</v>
      </c>
      <c r="K466" s="129">
        <v>3.5999999999999997E-2</v>
      </c>
      <c r="L466" s="129">
        <v>2743.8</v>
      </c>
      <c r="M466" s="126">
        <f t="shared" si="47"/>
        <v>3.461538461538461E-2</v>
      </c>
      <c r="N466" s="126">
        <f t="shared" si="43"/>
        <v>-8.1077065677966104E-2</v>
      </c>
      <c r="O466" s="126">
        <f t="shared" si="48"/>
        <v>0.11257410161342894</v>
      </c>
      <c r="P466" s="126"/>
      <c r="Q466" s="126"/>
      <c r="R466" s="127"/>
    </row>
    <row r="467" spans="1:18" x14ac:dyDescent="0.25">
      <c r="A467" s="128">
        <v>467</v>
      </c>
      <c r="B467" s="129">
        <v>-0.56499999999999995</v>
      </c>
      <c r="C467" s="129">
        <v>2749.8</v>
      </c>
      <c r="D467" s="126">
        <f t="shared" si="44"/>
        <v>-0.62546125461254609</v>
      </c>
      <c r="E467" s="126">
        <f t="shared" si="45"/>
        <v>-0.20295536136488299</v>
      </c>
      <c r="F467" s="126">
        <f t="shared" si="46"/>
        <v>-0.40078742284330293</v>
      </c>
      <c r="G467" s="126"/>
      <c r="H467" s="127"/>
      <c r="I467" s="73"/>
      <c r="J467" s="128">
        <v>467</v>
      </c>
      <c r="K467" s="129">
        <v>3.6999999999999998E-2</v>
      </c>
      <c r="L467" s="129">
        <v>2749.8</v>
      </c>
      <c r="M467" s="126">
        <f t="shared" si="47"/>
        <v>3.5576923076923068E-2</v>
      </c>
      <c r="N467" s="126">
        <f t="shared" si="43"/>
        <v>-8.0785752118644083E-2</v>
      </c>
      <c r="O467" s="126">
        <f t="shared" si="48"/>
        <v>0.11325553088331163</v>
      </c>
      <c r="P467" s="126"/>
      <c r="Q467" s="126"/>
      <c r="R467" s="127"/>
    </row>
    <row r="468" spans="1:18" x14ac:dyDescent="0.25">
      <c r="A468" s="128">
        <v>468</v>
      </c>
      <c r="B468" s="129">
        <v>-0.56000000000000005</v>
      </c>
      <c r="C468" s="129">
        <v>2755.8</v>
      </c>
      <c r="D468" s="126">
        <f t="shared" si="44"/>
        <v>-0.61992619926199266</v>
      </c>
      <c r="E468" s="126">
        <f t="shared" si="45"/>
        <v>-0.20307830675821367</v>
      </c>
      <c r="F468" s="126">
        <f t="shared" si="46"/>
        <v>-0.3951162655813133</v>
      </c>
      <c r="G468" s="126"/>
      <c r="H468" s="127"/>
      <c r="I468" s="73"/>
      <c r="J468" s="128">
        <v>468</v>
      </c>
      <c r="K468" s="129">
        <v>3.9E-2</v>
      </c>
      <c r="L468" s="129">
        <v>2755.8</v>
      </c>
      <c r="M468" s="126">
        <f t="shared" si="47"/>
        <v>3.7499999999999999E-2</v>
      </c>
      <c r="N468" s="126">
        <f t="shared" si="43"/>
        <v>-8.0494438559322035E-2</v>
      </c>
      <c r="O468" s="126">
        <f t="shared" si="48"/>
        <v>0.11489849861473272</v>
      </c>
      <c r="P468" s="126"/>
      <c r="Q468" s="126"/>
      <c r="R468" s="127"/>
    </row>
    <row r="469" spans="1:18" x14ac:dyDescent="0.25">
      <c r="A469" s="128">
        <v>469</v>
      </c>
      <c r="B469" s="129">
        <v>-0.55500000000000005</v>
      </c>
      <c r="C469" s="129">
        <v>2761.8</v>
      </c>
      <c r="D469" s="126">
        <f t="shared" si="44"/>
        <v>-0.61439114391143912</v>
      </c>
      <c r="E469" s="126">
        <f t="shared" si="45"/>
        <v>-0.20320125215154436</v>
      </c>
      <c r="F469" s="126">
        <f t="shared" si="46"/>
        <v>-0.38944510831932361</v>
      </c>
      <c r="G469" s="126"/>
      <c r="H469" s="127"/>
      <c r="I469" s="73"/>
      <c r="J469" s="128">
        <v>469</v>
      </c>
      <c r="K469" s="129">
        <v>0.04</v>
      </c>
      <c r="L469" s="129">
        <v>2761.8</v>
      </c>
      <c r="M469" s="126">
        <f t="shared" si="47"/>
        <v>3.8461538461538457E-2</v>
      </c>
      <c r="N469" s="126">
        <f t="shared" ref="N469:N532" si="49">$L$17*J469+$L$16</f>
        <v>-8.0203125000000014E-2</v>
      </c>
      <c r="O469" s="126">
        <f t="shared" si="48"/>
        <v>0.11557992788461541</v>
      </c>
      <c r="P469" s="126"/>
      <c r="Q469" s="126"/>
      <c r="R469" s="127"/>
    </row>
    <row r="470" spans="1:18" x14ac:dyDescent="0.25">
      <c r="A470" s="128">
        <v>470</v>
      </c>
      <c r="B470" s="129">
        <v>-0.55200000000000005</v>
      </c>
      <c r="C470" s="129">
        <v>2767.8</v>
      </c>
      <c r="D470" s="126">
        <f t="shared" ref="D470:D533" si="50">(C470-C469)*B470/$C$8</f>
        <v>-0.61107011070110706</v>
      </c>
      <c r="E470" s="126">
        <f t="shared" ref="E470:E533" si="51">$C$17*A470+$C$16</f>
        <v>-0.20332419754487505</v>
      </c>
      <c r="F470" s="126">
        <f t="shared" ref="F470:F533" si="52">(C470-C469)*(B470-E470)/$C$8</f>
        <v>-0.38598797319755529</v>
      </c>
      <c r="G470" s="126"/>
      <c r="H470" s="127"/>
      <c r="I470" s="73"/>
      <c r="J470" s="128">
        <v>470</v>
      </c>
      <c r="K470" s="129">
        <v>4.2000000000000003E-2</v>
      </c>
      <c r="L470" s="129">
        <v>2767.8</v>
      </c>
      <c r="M470" s="126">
        <f t="shared" ref="M470:M533" si="53">(L470-L469)*K470/$L$8</f>
        <v>4.0384615384615387E-2</v>
      </c>
      <c r="N470" s="126">
        <f t="shared" si="49"/>
        <v>-7.9911811440677966E-2</v>
      </c>
      <c r="O470" s="126">
        <f t="shared" ref="O470:O533" si="54">(L470-L469)*(K470-N470)/$L$8</f>
        <v>0.11722289561603651</v>
      </c>
      <c r="P470" s="126"/>
      <c r="Q470" s="126"/>
      <c r="R470" s="127"/>
    </row>
    <row r="471" spans="1:18" x14ac:dyDescent="0.25">
      <c r="A471" s="128">
        <v>471</v>
      </c>
      <c r="B471" s="129">
        <v>-0.54700000000000004</v>
      </c>
      <c r="C471" s="129">
        <v>2773.8</v>
      </c>
      <c r="D471" s="126">
        <f t="shared" si="50"/>
        <v>-0.60553505535055352</v>
      </c>
      <c r="E471" s="126">
        <f t="shared" si="51"/>
        <v>-0.20344714293820573</v>
      </c>
      <c r="F471" s="126">
        <f t="shared" si="52"/>
        <v>-0.38031681593556566</v>
      </c>
      <c r="G471" s="126"/>
      <c r="H471" s="127"/>
      <c r="I471" s="73"/>
      <c r="J471" s="128">
        <v>471</v>
      </c>
      <c r="K471" s="129">
        <v>4.3999999999999997E-2</v>
      </c>
      <c r="L471" s="129">
        <v>2773.8</v>
      </c>
      <c r="M471" s="126">
        <f t="shared" si="53"/>
        <v>4.230769230769231E-2</v>
      </c>
      <c r="N471" s="126">
        <f t="shared" si="49"/>
        <v>-7.9620497881355945E-2</v>
      </c>
      <c r="O471" s="126">
        <f t="shared" si="54"/>
        <v>0.11886586334745763</v>
      </c>
      <c r="P471" s="126"/>
      <c r="Q471" s="126"/>
      <c r="R471" s="127"/>
    </row>
    <row r="472" spans="1:18" x14ac:dyDescent="0.25">
      <c r="A472" s="128">
        <v>472</v>
      </c>
      <c r="B472" s="129">
        <v>-0.54</v>
      </c>
      <c r="C472" s="129">
        <v>2779.8</v>
      </c>
      <c r="D472" s="126">
        <f t="shared" si="50"/>
        <v>-0.59778597785977861</v>
      </c>
      <c r="E472" s="126">
        <f t="shared" si="51"/>
        <v>-0.20357008833153642</v>
      </c>
      <c r="F472" s="126">
        <f t="shared" si="52"/>
        <v>-0.37243163653335448</v>
      </c>
      <c r="G472" s="126"/>
      <c r="H472" s="127"/>
      <c r="I472" s="73"/>
      <c r="J472" s="128">
        <v>472</v>
      </c>
      <c r="K472" s="129">
        <v>4.4999999999999998E-2</v>
      </c>
      <c r="L472" s="129">
        <v>2779.8</v>
      </c>
      <c r="M472" s="126">
        <f t="shared" si="53"/>
        <v>4.3269230769230768E-2</v>
      </c>
      <c r="N472" s="126">
        <f t="shared" si="49"/>
        <v>-7.9329184322033897E-2</v>
      </c>
      <c r="O472" s="126">
        <f t="shared" si="54"/>
        <v>0.11954729261734029</v>
      </c>
      <c r="P472" s="126"/>
      <c r="Q472" s="126"/>
      <c r="R472" s="127"/>
    </row>
    <row r="473" spans="1:18" x14ac:dyDescent="0.25">
      <c r="A473" s="128">
        <v>473</v>
      </c>
      <c r="B473" s="129">
        <v>-0.53500000000000003</v>
      </c>
      <c r="C473" s="129">
        <v>2785.8</v>
      </c>
      <c r="D473" s="126">
        <f t="shared" si="50"/>
        <v>-0.59225092250922506</v>
      </c>
      <c r="E473" s="126">
        <f t="shared" si="51"/>
        <v>-0.20369303372486708</v>
      </c>
      <c r="F473" s="126">
        <f t="shared" si="52"/>
        <v>-0.3667604792713649</v>
      </c>
      <c r="G473" s="126"/>
      <c r="H473" s="127"/>
      <c r="I473" s="73"/>
      <c r="J473" s="128">
        <v>473</v>
      </c>
      <c r="K473" s="129">
        <v>4.7E-2</v>
      </c>
      <c r="L473" s="129">
        <v>2785.8</v>
      </c>
      <c r="M473" s="126">
        <f t="shared" si="53"/>
        <v>4.5192307692307698E-2</v>
      </c>
      <c r="N473" s="126">
        <f t="shared" si="49"/>
        <v>-7.9037870762711876E-2</v>
      </c>
      <c r="O473" s="126">
        <f t="shared" si="54"/>
        <v>0.12119026034876143</v>
      </c>
      <c r="P473" s="126"/>
      <c r="Q473" s="126"/>
      <c r="R473" s="127"/>
    </row>
    <row r="474" spans="1:18" x14ac:dyDescent="0.25">
      <c r="A474" s="128">
        <v>474</v>
      </c>
      <c r="B474" s="129">
        <v>-0.52900000000000003</v>
      </c>
      <c r="C474" s="129">
        <v>2791.8</v>
      </c>
      <c r="D474" s="126">
        <f t="shared" si="50"/>
        <v>-0.58560885608856095</v>
      </c>
      <c r="E474" s="126">
        <f t="shared" si="51"/>
        <v>-0.20381597911819777</v>
      </c>
      <c r="F474" s="126">
        <f t="shared" si="52"/>
        <v>-0.35998231093926453</v>
      </c>
      <c r="G474" s="126"/>
      <c r="H474" s="127"/>
      <c r="I474" s="73"/>
      <c r="J474" s="128">
        <v>474</v>
      </c>
      <c r="K474" s="129">
        <v>4.8000000000000001E-2</v>
      </c>
      <c r="L474" s="129">
        <v>2791.8</v>
      </c>
      <c r="M474" s="126">
        <f t="shared" si="53"/>
        <v>4.6153846153846156E-2</v>
      </c>
      <c r="N474" s="126">
        <f t="shared" si="49"/>
        <v>-7.8746557203389828E-2</v>
      </c>
      <c r="O474" s="126">
        <f t="shared" si="54"/>
        <v>0.12187168961864407</v>
      </c>
      <c r="P474" s="126"/>
      <c r="Q474" s="126"/>
      <c r="R474" s="127"/>
    </row>
    <row r="475" spans="1:18" x14ac:dyDescent="0.25">
      <c r="A475" s="128">
        <v>475</v>
      </c>
      <c r="B475" s="129">
        <v>-0.52300000000000002</v>
      </c>
      <c r="C475" s="129">
        <v>2797.8</v>
      </c>
      <c r="D475" s="126">
        <f t="shared" si="50"/>
        <v>-0.57896678966789672</v>
      </c>
      <c r="E475" s="126">
        <f t="shared" si="51"/>
        <v>-0.20393892451152845</v>
      </c>
      <c r="F475" s="126">
        <f t="shared" si="52"/>
        <v>-0.3532041426071641</v>
      </c>
      <c r="G475" s="126"/>
      <c r="H475" s="127"/>
      <c r="I475" s="73"/>
      <c r="J475" s="128">
        <v>475</v>
      </c>
      <c r="K475" s="129">
        <v>5.0999999999999997E-2</v>
      </c>
      <c r="L475" s="129">
        <v>2797.8</v>
      </c>
      <c r="M475" s="126">
        <f t="shared" si="53"/>
        <v>4.9038461538461538E-2</v>
      </c>
      <c r="N475" s="126">
        <f t="shared" si="49"/>
        <v>-7.8455243644067807E-2</v>
      </c>
      <c r="O475" s="126">
        <f t="shared" si="54"/>
        <v>0.12447619581160364</v>
      </c>
      <c r="P475" s="126"/>
      <c r="Q475" s="126"/>
      <c r="R475" s="127"/>
    </row>
    <row r="476" spans="1:18" x14ac:dyDescent="0.25">
      <c r="A476" s="128">
        <v>476</v>
      </c>
      <c r="B476" s="129">
        <v>-0.51700000000000002</v>
      </c>
      <c r="C476" s="129">
        <v>2803.8</v>
      </c>
      <c r="D476" s="126">
        <f t="shared" si="50"/>
        <v>-0.57232472324723249</v>
      </c>
      <c r="E476" s="126">
        <f t="shared" si="51"/>
        <v>-0.20406186990485914</v>
      </c>
      <c r="F476" s="126">
        <f t="shared" si="52"/>
        <v>-0.34642597427506372</v>
      </c>
      <c r="G476" s="126"/>
      <c r="H476" s="127"/>
      <c r="I476" s="73"/>
      <c r="J476" s="128">
        <v>476</v>
      </c>
      <c r="K476" s="129">
        <v>5.0999999999999997E-2</v>
      </c>
      <c r="L476" s="129">
        <v>2803.8</v>
      </c>
      <c r="M476" s="126">
        <f t="shared" si="53"/>
        <v>4.9038461538461538E-2</v>
      </c>
      <c r="N476" s="126">
        <f t="shared" si="49"/>
        <v>-7.8163930084745759E-2</v>
      </c>
      <c r="O476" s="126">
        <f t="shared" si="54"/>
        <v>0.12419608661994783</v>
      </c>
      <c r="P476" s="126"/>
      <c r="Q476" s="126"/>
      <c r="R476" s="127"/>
    </row>
    <row r="477" spans="1:18" x14ac:dyDescent="0.25">
      <c r="A477" s="128">
        <v>477</v>
      </c>
      <c r="B477" s="129">
        <v>-0.49099999999999999</v>
      </c>
      <c r="C477" s="129">
        <v>2809.9</v>
      </c>
      <c r="D477" s="126">
        <f t="shared" si="50"/>
        <v>-0.55260147601475196</v>
      </c>
      <c r="E477" s="126">
        <f t="shared" si="51"/>
        <v>-0.20418481529818983</v>
      </c>
      <c r="F477" s="126">
        <f t="shared" si="52"/>
        <v>-0.32279937761642358</v>
      </c>
      <c r="G477" s="126"/>
      <c r="H477" s="127"/>
      <c r="I477" s="73"/>
      <c r="J477" s="128">
        <v>477</v>
      </c>
      <c r="K477" s="129">
        <v>5.1999999999999998E-2</v>
      </c>
      <c r="L477" s="129">
        <v>2809.8</v>
      </c>
      <c r="M477" s="126">
        <f t="shared" si="53"/>
        <v>4.9999999999999996E-2</v>
      </c>
      <c r="N477" s="126">
        <f t="shared" si="49"/>
        <v>-7.7872616525423738E-2</v>
      </c>
      <c r="O477" s="126">
        <f t="shared" si="54"/>
        <v>0.12487751588983051</v>
      </c>
      <c r="P477" s="126"/>
      <c r="Q477" s="126"/>
      <c r="R477" s="127"/>
    </row>
    <row r="478" spans="1:18" x14ac:dyDescent="0.25">
      <c r="A478" s="128">
        <v>478</v>
      </c>
      <c r="B478" s="129">
        <v>-0.48199999999999998</v>
      </c>
      <c r="C478" s="129">
        <v>2816.1</v>
      </c>
      <c r="D478" s="126">
        <f t="shared" si="50"/>
        <v>-0.55136531365312036</v>
      </c>
      <c r="E478" s="126">
        <f t="shared" si="51"/>
        <v>-0.20430776069152051</v>
      </c>
      <c r="F478" s="126">
        <f t="shared" si="52"/>
        <v>-0.31765532909825134</v>
      </c>
      <c r="G478" s="126"/>
      <c r="H478" s="127"/>
      <c r="I478" s="73"/>
      <c r="J478" s="128">
        <v>478</v>
      </c>
      <c r="K478" s="129">
        <v>5.2999999999999999E-2</v>
      </c>
      <c r="L478" s="129">
        <v>2815.8</v>
      </c>
      <c r="M478" s="126">
        <f t="shared" si="53"/>
        <v>5.0961538461538461E-2</v>
      </c>
      <c r="N478" s="126">
        <f t="shared" si="49"/>
        <v>-7.758130296610169E-2</v>
      </c>
      <c r="O478" s="126">
        <f t="shared" si="54"/>
        <v>0.12555894515971314</v>
      </c>
      <c r="P478" s="126"/>
      <c r="Q478" s="126"/>
      <c r="R478" s="127"/>
    </row>
    <row r="479" spans="1:18" x14ac:dyDescent="0.25">
      <c r="A479" s="128">
        <v>479</v>
      </c>
      <c r="B479" s="129">
        <v>-0.49</v>
      </c>
      <c r="C479" s="129">
        <v>2822.1</v>
      </c>
      <c r="D479" s="126">
        <f t="shared" si="50"/>
        <v>-0.54243542435424352</v>
      </c>
      <c r="E479" s="126">
        <f t="shared" si="51"/>
        <v>-0.2044307060848512</v>
      </c>
      <c r="F479" s="126">
        <f t="shared" si="52"/>
        <v>-0.31612836964776619</v>
      </c>
      <c r="G479" s="126"/>
      <c r="H479" s="127"/>
      <c r="I479" s="73"/>
      <c r="J479" s="128">
        <v>479</v>
      </c>
      <c r="K479" s="129">
        <v>5.7000000000000002E-2</v>
      </c>
      <c r="L479" s="129">
        <v>2821.8</v>
      </c>
      <c r="M479" s="126">
        <f t="shared" si="53"/>
        <v>5.4807692307692307E-2</v>
      </c>
      <c r="N479" s="126">
        <f t="shared" si="49"/>
        <v>-7.7289989406779669E-2</v>
      </c>
      <c r="O479" s="126">
        <f t="shared" si="54"/>
        <v>0.12912498981421122</v>
      </c>
      <c r="P479" s="126"/>
      <c r="Q479" s="126"/>
      <c r="R479" s="127"/>
    </row>
    <row r="480" spans="1:18" x14ac:dyDescent="0.25">
      <c r="A480" s="128">
        <v>480</v>
      </c>
      <c r="B480" s="129">
        <v>-0.49199999999999999</v>
      </c>
      <c r="C480" s="129">
        <v>2828</v>
      </c>
      <c r="D480" s="126">
        <f t="shared" si="50"/>
        <v>-0.53557195571956551</v>
      </c>
      <c r="E480" s="126">
        <f t="shared" si="51"/>
        <v>-0.20455365147818189</v>
      </c>
      <c r="F480" s="126">
        <f t="shared" si="52"/>
        <v>-0.31290285171194704</v>
      </c>
      <c r="G480" s="126"/>
      <c r="H480" s="127"/>
      <c r="I480" s="73"/>
      <c r="J480" s="128">
        <v>480</v>
      </c>
      <c r="K480" s="129">
        <v>5.8999999999999997E-2</v>
      </c>
      <c r="L480" s="129">
        <v>2827.8</v>
      </c>
      <c r="M480" s="126">
        <f t="shared" si="53"/>
        <v>5.6730769230769224E-2</v>
      </c>
      <c r="N480" s="126">
        <f t="shared" si="49"/>
        <v>-7.6998675847457621E-2</v>
      </c>
      <c r="O480" s="126">
        <f t="shared" si="54"/>
        <v>0.13076795754563231</v>
      </c>
      <c r="P480" s="126"/>
      <c r="Q480" s="126"/>
      <c r="R480" s="127"/>
    </row>
    <row r="481" spans="1:18" x14ac:dyDescent="0.25">
      <c r="A481" s="128">
        <v>481</v>
      </c>
      <c r="B481" s="129">
        <v>-0.48899999999999999</v>
      </c>
      <c r="C481" s="129">
        <v>2833.9</v>
      </c>
      <c r="D481" s="126">
        <f t="shared" si="50"/>
        <v>-0.53230627306273881</v>
      </c>
      <c r="E481" s="126">
        <f t="shared" si="51"/>
        <v>-0.20467659687151257</v>
      </c>
      <c r="F481" s="126">
        <f t="shared" si="52"/>
        <v>-0.30950333550887482</v>
      </c>
      <c r="G481" s="126"/>
      <c r="H481" s="127"/>
      <c r="I481" s="73"/>
      <c r="J481" s="128">
        <v>481</v>
      </c>
      <c r="K481" s="129">
        <v>5.8999999999999997E-2</v>
      </c>
      <c r="L481" s="129">
        <v>2833.8</v>
      </c>
      <c r="M481" s="126">
        <f t="shared" si="53"/>
        <v>5.6730769230769224E-2</v>
      </c>
      <c r="N481" s="126">
        <f t="shared" si="49"/>
        <v>-7.67073622881356E-2</v>
      </c>
      <c r="O481" s="126">
        <f t="shared" si="54"/>
        <v>0.13048784835397653</v>
      </c>
      <c r="P481" s="126"/>
      <c r="Q481" s="126"/>
      <c r="R481" s="127"/>
    </row>
    <row r="482" spans="1:18" x14ac:dyDescent="0.25">
      <c r="A482" s="128">
        <v>482</v>
      </c>
      <c r="B482" s="129">
        <v>-0.48399999999999999</v>
      </c>
      <c r="C482" s="129">
        <v>2839.9</v>
      </c>
      <c r="D482" s="126">
        <f t="shared" si="50"/>
        <v>-0.5357933579335793</v>
      </c>
      <c r="E482" s="126">
        <f t="shared" si="51"/>
        <v>-0.20479954226484326</v>
      </c>
      <c r="F482" s="126">
        <f t="shared" si="52"/>
        <v>-0.30907799749279341</v>
      </c>
      <c r="G482" s="126"/>
      <c r="H482" s="127"/>
      <c r="I482" s="73"/>
      <c r="J482" s="128">
        <v>482</v>
      </c>
      <c r="K482" s="129">
        <v>6.2E-2</v>
      </c>
      <c r="L482" s="129">
        <v>2839.8</v>
      </c>
      <c r="M482" s="126">
        <f t="shared" si="53"/>
        <v>5.9615384615384612E-2</v>
      </c>
      <c r="N482" s="126">
        <f t="shared" si="49"/>
        <v>-7.6416048728813551E-2</v>
      </c>
      <c r="O482" s="126">
        <f t="shared" si="54"/>
        <v>0.1330923545469361</v>
      </c>
      <c r="P482" s="126"/>
      <c r="Q482" s="126"/>
      <c r="R482" s="127"/>
    </row>
    <row r="483" spans="1:18" x14ac:dyDescent="0.25">
      <c r="A483" s="128">
        <v>483</v>
      </c>
      <c r="B483" s="129">
        <v>-0.47899999999999998</v>
      </c>
      <c r="C483" s="129">
        <v>2845.9</v>
      </c>
      <c r="D483" s="126">
        <f t="shared" si="50"/>
        <v>-0.53025830258302575</v>
      </c>
      <c r="E483" s="126">
        <f t="shared" si="51"/>
        <v>-0.20492248765817395</v>
      </c>
      <c r="F483" s="126">
        <f t="shared" si="52"/>
        <v>-0.30340684023080378</v>
      </c>
      <c r="G483" s="126"/>
      <c r="H483" s="127"/>
      <c r="I483" s="73"/>
      <c r="J483" s="128">
        <v>483</v>
      </c>
      <c r="K483" s="129">
        <v>6.4000000000000001E-2</v>
      </c>
      <c r="L483" s="129">
        <v>2845.8</v>
      </c>
      <c r="M483" s="126">
        <f t="shared" si="53"/>
        <v>6.1538461538461535E-2</v>
      </c>
      <c r="N483" s="126">
        <f t="shared" si="49"/>
        <v>-7.6124735169491531E-2</v>
      </c>
      <c r="O483" s="126">
        <f t="shared" si="54"/>
        <v>0.13473532227835724</v>
      </c>
      <c r="P483" s="126"/>
      <c r="Q483" s="126"/>
      <c r="R483" s="127"/>
    </row>
    <row r="484" spans="1:18" x14ac:dyDescent="0.25">
      <c r="A484" s="128">
        <v>484</v>
      </c>
      <c r="B484" s="129">
        <v>-0.47399999999999998</v>
      </c>
      <c r="C484" s="129">
        <v>2851.8</v>
      </c>
      <c r="D484" s="126">
        <f t="shared" si="50"/>
        <v>-0.51597785977860566</v>
      </c>
      <c r="E484" s="126">
        <f t="shared" si="51"/>
        <v>-0.20504543305150463</v>
      </c>
      <c r="F484" s="126">
        <f t="shared" si="52"/>
        <v>-0.292773421586005</v>
      </c>
      <c r="G484" s="126"/>
      <c r="H484" s="127"/>
      <c r="I484" s="73"/>
      <c r="J484" s="128">
        <v>484</v>
      </c>
      <c r="K484" s="129">
        <v>6.5000000000000002E-2</v>
      </c>
      <c r="L484" s="129">
        <v>2851.8</v>
      </c>
      <c r="M484" s="126">
        <f t="shared" si="53"/>
        <v>6.25E-2</v>
      </c>
      <c r="N484" s="126">
        <f t="shared" si="49"/>
        <v>-7.5833421610169482E-2</v>
      </c>
      <c r="O484" s="126">
        <f t="shared" si="54"/>
        <v>0.13541675154823987</v>
      </c>
      <c r="P484" s="126"/>
      <c r="Q484" s="126"/>
      <c r="R484" s="127"/>
    </row>
    <row r="485" spans="1:18" x14ac:dyDescent="0.25">
      <c r="A485" s="128">
        <v>485</v>
      </c>
      <c r="B485" s="129">
        <v>-0.46800000000000003</v>
      </c>
      <c r="C485" s="129">
        <v>2857.8</v>
      </c>
      <c r="D485" s="126">
        <f t="shared" si="50"/>
        <v>-0.51808118081180821</v>
      </c>
      <c r="E485" s="126">
        <f t="shared" si="51"/>
        <v>-0.20516837844483532</v>
      </c>
      <c r="F485" s="126">
        <f t="shared" si="52"/>
        <v>-0.29095751463671371</v>
      </c>
      <c r="G485" s="126"/>
      <c r="H485" s="127"/>
      <c r="I485" s="73"/>
      <c r="J485" s="128">
        <v>485</v>
      </c>
      <c r="K485" s="129">
        <v>6.9000000000000006E-2</v>
      </c>
      <c r="L485" s="129">
        <v>2857.8</v>
      </c>
      <c r="M485" s="126">
        <f t="shared" si="53"/>
        <v>6.6346153846153846E-2</v>
      </c>
      <c r="N485" s="126">
        <f t="shared" si="49"/>
        <v>-7.5542108050847462E-2</v>
      </c>
      <c r="O485" s="126">
        <f t="shared" si="54"/>
        <v>0.13898279620273796</v>
      </c>
      <c r="P485" s="126"/>
      <c r="Q485" s="126"/>
      <c r="R485" s="127"/>
    </row>
    <row r="486" spans="1:18" x14ac:dyDescent="0.25">
      <c r="A486" s="128">
        <v>486</v>
      </c>
      <c r="B486" s="129">
        <v>-0.46300000000000002</v>
      </c>
      <c r="C486" s="129">
        <v>2863.8</v>
      </c>
      <c r="D486" s="126">
        <f t="shared" si="50"/>
        <v>-0.51254612546125466</v>
      </c>
      <c r="E486" s="126">
        <f t="shared" si="51"/>
        <v>-0.20529132383816601</v>
      </c>
      <c r="F486" s="126">
        <f t="shared" si="52"/>
        <v>-0.28528635737472402</v>
      </c>
      <c r="G486" s="126"/>
      <c r="H486" s="127"/>
      <c r="I486" s="73"/>
      <c r="J486" s="128">
        <v>486</v>
      </c>
      <c r="K486" s="129">
        <v>7.0999999999999994E-2</v>
      </c>
      <c r="L486" s="129">
        <v>2863.8</v>
      </c>
      <c r="M486" s="126">
        <f t="shared" si="53"/>
        <v>6.8269230769230763E-2</v>
      </c>
      <c r="N486" s="126">
        <f t="shared" si="49"/>
        <v>-7.5250794491525413E-2</v>
      </c>
      <c r="O486" s="126">
        <f t="shared" si="54"/>
        <v>0.14062576393415901</v>
      </c>
      <c r="P486" s="126"/>
      <c r="Q486" s="126"/>
      <c r="R486" s="127"/>
    </row>
    <row r="487" spans="1:18" x14ac:dyDescent="0.25">
      <c r="A487" s="128">
        <v>487</v>
      </c>
      <c r="B487" s="129">
        <v>-0.45700000000000002</v>
      </c>
      <c r="C487" s="129">
        <v>2869.8</v>
      </c>
      <c r="D487" s="126">
        <f t="shared" si="50"/>
        <v>-0.50590405904059044</v>
      </c>
      <c r="E487" s="126">
        <f t="shared" si="51"/>
        <v>-0.20541426923149669</v>
      </c>
      <c r="F487" s="126">
        <f t="shared" si="52"/>
        <v>-0.27850818904262359</v>
      </c>
      <c r="G487" s="126"/>
      <c r="H487" s="127"/>
      <c r="I487" s="73"/>
      <c r="J487" s="128">
        <v>487</v>
      </c>
      <c r="K487" s="129">
        <v>7.1999999999999995E-2</v>
      </c>
      <c r="L487" s="129">
        <v>2869.8</v>
      </c>
      <c r="M487" s="126">
        <f t="shared" si="53"/>
        <v>6.9230769230769221E-2</v>
      </c>
      <c r="N487" s="126">
        <f t="shared" si="49"/>
        <v>-7.4959480932203393E-2</v>
      </c>
      <c r="O487" s="126">
        <f t="shared" si="54"/>
        <v>0.14130719320404173</v>
      </c>
      <c r="P487" s="126"/>
      <c r="Q487" s="126"/>
      <c r="R487" s="127"/>
    </row>
    <row r="488" spans="1:18" x14ac:dyDescent="0.25">
      <c r="A488" s="128">
        <v>488</v>
      </c>
      <c r="B488" s="129">
        <v>-0.45200000000000001</v>
      </c>
      <c r="C488" s="129">
        <v>2875.8</v>
      </c>
      <c r="D488" s="126">
        <f t="shared" si="50"/>
        <v>-0.5003690036900369</v>
      </c>
      <c r="E488" s="126">
        <f t="shared" si="51"/>
        <v>-0.20553721462482738</v>
      </c>
      <c r="F488" s="126">
        <f t="shared" si="52"/>
        <v>-0.2728370317806339</v>
      </c>
      <c r="G488" s="126"/>
      <c r="H488" s="127"/>
      <c r="I488" s="73"/>
      <c r="J488" s="128">
        <v>488</v>
      </c>
      <c r="K488" s="129">
        <v>7.2999999999999995E-2</v>
      </c>
      <c r="L488" s="129">
        <v>2875.9</v>
      </c>
      <c r="M488" s="126">
        <f t="shared" si="53"/>
        <v>7.1362179487178407E-2</v>
      </c>
      <c r="N488" s="126">
        <f t="shared" si="49"/>
        <v>-7.4668167372881344E-2</v>
      </c>
      <c r="O488" s="126">
        <f t="shared" si="54"/>
        <v>0.14435509951515429</v>
      </c>
      <c r="P488" s="126"/>
      <c r="Q488" s="126"/>
      <c r="R488" s="127"/>
    </row>
    <row r="489" spans="1:18" x14ac:dyDescent="0.25">
      <c r="A489" s="128">
        <v>489</v>
      </c>
      <c r="B489" s="129">
        <v>-0.44500000000000001</v>
      </c>
      <c r="C489" s="129">
        <v>2881.8</v>
      </c>
      <c r="D489" s="126">
        <f t="shared" si="50"/>
        <v>-0.49261992619926198</v>
      </c>
      <c r="E489" s="126">
        <f t="shared" si="51"/>
        <v>-0.20566016001815807</v>
      </c>
      <c r="F489" s="126">
        <f t="shared" si="52"/>
        <v>-0.26495185237842284</v>
      </c>
      <c r="G489" s="126"/>
      <c r="H489" s="127"/>
      <c r="I489" s="73"/>
      <c r="J489" s="128">
        <v>489</v>
      </c>
      <c r="K489" s="129">
        <v>7.2999999999999995E-2</v>
      </c>
      <c r="L489" s="129">
        <v>2881.9</v>
      </c>
      <c r="M489" s="126">
        <f t="shared" si="53"/>
        <v>7.0192307692307679E-2</v>
      </c>
      <c r="N489" s="126">
        <f t="shared" si="49"/>
        <v>-7.4376853813559324E-2</v>
      </c>
      <c r="O489" s="126">
        <f t="shared" si="54"/>
        <v>0.14170851328226855</v>
      </c>
      <c r="P489" s="126"/>
      <c r="Q489" s="126"/>
      <c r="R489" s="127"/>
    </row>
    <row r="490" spans="1:18" x14ac:dyDescent="0.25">
      <c r="A490" s="128">
        <v>490</v>
      </c>
      <c r="B490" s="129">
        <v>-0.44</v>
      </c>
      <c r="C490" s="129">
        <v>2887.8</v>
      </c>
      <c r="D490" s="126">
        <f t="shared" si="50"/>
        <v>-0.4870848708487085</v>
      </c>
      <c r="E490" s="126">
        <f t="shared" si="51"/>
        <v>-0.20578310541148875</v>
      </c>
      <c r="F490" s="126">
        <f t="shared" si="52"/>
        <v>-0.25928069511643315</v>
      </c>
      <c r="G490" s="126"/>
      <c r="H490" s="127"/>
      <c r="I490" s="73"/>
      <c r="J490" s="128">
        <v>490</v>
      </c>
      <c r="K490" s="129">
        <v>7.2999999999999995E-2</v>
      </c>
      <c r="L490" s="129">
        <v>2887.9</v>
      </c>
      <c r="M490" s="126">
        <f t="shared" si="53"/>
        <v>7.0192307692307679E-2</v>
      </c>
      <c r="N490" s="126">
        <f t="shared" si="49"/>
        <v>-7.4085540254237303E-2</v>
      </c>
      <c r="O490" s="126">
        <f t="shared" si="54"/>
        <v>0.1414284040906128</v>
      </c>
      <c r="P490" s="126"/>
      <c r="Q490" s="126"/>
      <c r="R490" s="127"/>
    </row>
    <row r="491" spans="1:18" x14ac:dyDescent="0.25">
      <c r="A491" s="128">
        <v>491</v>
      </c>
      <c r="B491" s="129">
        <v>-0.434</v>
      </c>
      <c r="C491" s="129">
        <v>2893.8</v>
      </c>
      <c r="D491" s="126">
        <f t="shared" si="50"/>
        <v>-0.48044280442804432</v>
      </c>
      <c r="E491" s="126">
        <f t="shared" si="51"/>
        <v>-0.20590605080481944</v>
      </c>
      <c r="F491" s="126">
        <f t="shared" si="52"/>
        <v>-0.25250252678433271</v>
      </c>
      <c r="G491" s="126"/>
      <c r="H491" s="127"/>
      <c r="I491" s="73"/>
      <c r="J491" s="128">
        <v>491</v>
      </c>
      <c r="K491" s="129">
        <v>7.2999999999999995E-2</v>
      </c>
      <c r="L491" s="129">
        <v>2893.9</v>
      </c>
      <c r="M491" s="126">
        <f t="shared" si="53"/>
        <v>7.0192307692307679E-2</v>
      </c>
      <c r="N491" s="126">
        <f t="shared" si="49"/>
        <v>-7.3794226694915255E-2</v>
      </c>
      <c r="O491" s="126">
        <f t="shared" si="54"/>
        <v>0.14114829489895697</v>
      </c>
      <c r="P491" s="126"/>
      <c r="Q491" s="126"/>
      <c r="R491" s="127"/>
    </row>
    <row r="492" spans="1:18" x14ac:dyDescent="0.25">
      <c r="A492" s="128">
        <v>492</v>
      </c>
      <c r="B492" s="129">
        <v>-0.42899999999999999</v>
      </c>
      <c r="C492" s="129">
        <v>2899.8</v>
      </c>
      <c r="D492" s="126">
        <f t="shared" si="50"/>
        <v>-0.47490774907749073</v>
      </c>
      <c r="E492" s="126">
        <f t="shared" si="51"/>
        <v>-0.20602899619815013</v>
      </c>
      <c r="F492" s="126">
        <f t="shared" si="52"/>
        <v>-0.24683136952234302</v>
      </c>
      <c r="G492" s="126"/>
      <c r="H492" s="127"/>
      <c r="I492" s="73"/>
      <c r="J492" s="128">
        <v>492</v>
      </c>
      <c r="K492" s="129">
        <v>7.1999999999999995E-2</v>
      </c>
      <c r="L492" s="129">
        <v>2899.9</v>
      </c>
      <c r="M492" s="126">
        <f t="shared" si="53"/>
        <v>6.9230769230769221E-2</v>
      </c>
      <c r="N492" s="126">
        <f t="shared" si="49"/>
        <v>-7.3502913135593234E-2</v>
      </c>
      <c r="O492" s="126">
        <f t="shared" si="54"/>
        <v>0.13990664724576271</v>
      </c>
      <c r="P492" s="126"/>
      <c r="Q492" s="126"/>
      <c r="R492" s="127"/>
    </row>
    <row r="493" spans="1:18" x14ac:dyDescent="0.25">
      <c r="A493" s="128">
        <v>493</v>
      </c>
      <c r="B493" s="129">
        <v>-0.42399999999999999</v>
      </c>
      <c r="C493" s="129">
        <v>2905.8</v>
      </c>
      <c r="D493" s="126">
        <f t="shared" si="50"/>
        <v>-0.4693726937269373</v>
      </c>
      <c r="E493" s="126">
        <f t="shared" si="51"/>
        <v>-0.20615194159148081</v>
      </c>
      <c r="F493" s="126">
        <f t="shared" si="52"/>
        <v>-0.24116021226035333</v>
      </c>
      <c r="G493" s="126"/>
      <c r="H493" s="127"/>
      <c r="I493" s="73"/>
      <c r="J493" s="128">
        <v>493</v>
      </c>
      <c r="K493" s="129">
        <v>7.1999999999999995E-2</v>
      </c>
      <c r="L493" s="129">
        <v>2905.9</v>
      </c>
      <c r="M493" s="126">
        <f t="shared" si="53"/>
        <v>6.9230769230769221E-2</v>
      </c>
      <c r="N493" s="126">
        <f t="shared" si="49"/>
        <v>-7.3211599576271186E-2</v>
      </c>
      <c r="O493" s="126">
        <f t="shared" si="54"/>
        <v>0.13962653805410688</v>
      </c>
      <c r="P493" s="126"/>
      <c r="Q493" s="126"/>
      <c r="R493" s="127"/>
    </row>
    <row r="494" spans="1:18" x14ac:dyDescent="0.25">
      <c r="A494" s="128">
        <v>494</v>
      </c>
      <c r="B494" s="129">
        <v>-0.41899999999999998</v>
      </c>
      <c r="C494" s="129">
        <v>2911.8</v>
      </c>
      <c r="D494" s="126">
        <f t="shared" si="50"/>
        <v>-0.46383763837638375</v>
      </c>
      <c r="E494" s="126">
        <f t="shared" si="51"/>
        <v>-0.2062748869848115</v>
      </c>
      <c r="F494" s="126">
        <f t="shared" si="52"/>
        <v>-0.23548905499836364</v>
      </c>
      <c r="G494" s="126"/>
      <c r="H494" s="127"/>
      <c r="I494" s="73"/>
      <c r="J494" s="128">
        <v>494</v>
      </c>
      <c r="K494" s="129">
        <v>7.1999999999999995E-2</v>
      </c>
      <c r="L494" s="129">
        <v>2911.9</v>
      </c>
      <c r="M494" s="126">
        <f t="shared" si="53"/>
        <v>6.9230769230769221E-2</v>
      </c>
      <c r="N494" s="126">
        <f t="shared" si="49"/>
        <v>-7.2920286016949165E-2</v>
      </c>
      <c r="O494" s="126">
        <f t="shared" si="54"/>
        <v>0.13934642886245113</v>
      </c>
      <c r="P494" s="126"/>
      <c r="Q494" s="126"/>
      <c r="R494" s="127"/>
    </row>
    <row r="495" spans="1:18" x14ac:dyDescent="0.25">
      <c r="A495" s="128">
        <v>495</v>
      </c>
      <c r="B495" s="129">
        <v>-0.41299999999999998</v>
      </c>
      <c r="C495" s="129">
        <v>2917.8</v>
      </c>
      <c r="D495" s="126">
        <f t="shared" si="50"/>
        <v>-0.45719557195571953</v>
      </c>
      <c r="E495" s="126">
        <f t="shared" si="51"/>
        <v>-0.20639783237814219</v>
      </c>
      <c r="F495" s="126">
        <f t="shared" si="52"/>
        <v>-0.22871088666626324</v>
      </c>
      <c r="G495" s="126"/>
      <c r="H495" s="127"/>
      <c r="I495" s="73"/>
      <c r="J495" s="128">
        <v>495</v>
      </c>
      <c r="K495" s="129">
        <v>7.0999999999999994E-2</v>
      </c>
      <c r="L495" s="129">
        <v>2917.9</v>
      </c>
      <c r="M495" s="126">
        <f t="shared" si="53"/>
        <v>6.8269230769230763E-2</v>
      </c>
      <c r="N495" s="126">
        <f t="shared" si="49"/>
        <v>-7.2628972457627117E-2</v>
      </c>
      <c r="O495" s="126">
        <f t="shared" si="54"/>
        <v>0.13810478120925684</v>
      </c>
      <c r="P495" s="126"/>
      <c r="Q495" s="126"/>
      <c r="R495" s="127"/>
    </row>
    <row r="496" spans="1:18" x14ac:dyDescent="0.25">
      <c r="A496" s="128">
        <v>496</v>
      </c>
      <c r="B496" s="129">
        <v>-0.40799999999999997</v>
      </c>
      <c r="C496" s="129">
        <v>2923.8</v>
      </c>
      <c r="D496" s="126">
        <f t="shared" si="50"/>
        <v>-0.45166051660516604</v>
      </c>
      <c r="E496" s="126">
        <f t="shared" si="51"/>
        <v>-0.20652077777147285</v>
      </c>
      <c r="F496" s="126">
        <f t="shared" si="52"/>
        <v>-0.22303972940427358</v>
      </c>
      <c r="G496" s="126"/>
      <c r="H496" s="127"/>
      <c r="I496" s="73"/>
      <c r="J496" s="128">
        <v>496</v>
      </c>
      <c r="K496" s="129">
        <v>7.0999999999999994E-2</v>
      </c>
      <c r="L496" s="129">
        <v>2923.9</v>
      </c>
      <c r="M496" s="126">
        <f t="shared" si="53"/>
        <v>6.8269230769230763E-2</v>
      </c>
      <c r="N496" s="126">
        <f t="shared" si="49"/>
        <v>-7.2337658898305096E-2</v>
      </c>
      <c r="O496" s="126">
        <f t="shared" si="54"/>
        <v>0.13782467201760104</v>
      </c>
      <c r="P496" s="126"/>
      <c r="Q496" s="126"/>
      <c r="R496" s="127"/>
    </row>
    <row r="497" spans="1:18" x14ac:dyDescent="0.25">
      <c r="A497" s="128">
        <v>497</v>
      </c>
      <c r="B497" s="129">
        <v>-0.40400000000000003</v>
      </c>
      <c r="C497" s="129">
        <v>2929.8</v>
      </c>
      <c r="D497" s="126">
        <f t="shared" si="50"/>
        <v>-0.4472324723247233</v>
      </c>
      <c r="E497" s="126">
        <f t="shared" si="51"/>
        <v>-0.20664372316480353</v>
      </c>
      <c r="F497" s="126">
        <f t="shared" si="52"/>
        <v>-0.21847558321239463</v>
      </c>
      <c r="G497" s="126"/>
      <c r="H497" s="127"/>
      <c r="I497" s="73"/>
      <c r="J497" s="128">
        <v>497</v>
      </c>
      <c r="K497" s="129">
        <v>7.0000000000000007E-2</v>
      </c>
      <c r="L497" s="129">
        <v>2929.9</v>
      </c>
      <c r="M497" s="126">
        <f t="shared" si="53"/>
        <v>6.7307692307692318E-2</v>
      </c>
      <c r="N497" s="126">
        <f t="shared" si="49"/>
        <v>-7.2046345338983048E-2</v>
      </c>
      <c r="O497" s="126">
        <f t="shared" si="54"/>
        <v>0.13658302436440678</v>
      </c>
      <c r="P497" s="126"/>
      <c r="Q497" s="126"/>
      <c r="R497" s="127"/>
    </row>
    <row r="498" spans="1:18" x14ac:dyDescent="0.25">
      <c r="A498" s="128">
        <v>498</v>
      </c>
      <c r="B498" s="129">
        <v>-0.39800000000000002</v>
      </c>
      <c r="C498" s="129">
        <v>2935.8</v>
      </c>
      <c r="D498" s="126">
        <f t="shared" si="50"/>
        <v>-0.44059040590405901</v>
      </c>
      <c r="E498" s="126">
        <f t="shared" si="51"/>
        <v>-0.20676666855813422</v>
      </c>
      <c r="F498" s="126">
        <f t="shared" si="52"/>
        <v>-0.21169741488029423</v>
      </c>
      <c r="G498" s="126"/>
      <c r="H498" s="127"/>
      <c r="I498" s="73"/>
      <c r="J498" s="128">
        <v>498</v>
      </c>
      <c r="K498" s="129">
        <v>7.0000000000000007E-2</v>
      </c>
      <c r="L498" s="129">
        <v>2935.9</v>
      </c>
      <c r="M498" s="126">
        <f t="shared" si="53"/>
        <v>6.7307692307692318E-2</v>
      </c>
      <c r="N498" s="126">
        <f t="shared" si="49"/>
        <v>-7.1755031779661027E-2</v>
      </c>
      <c r="O498" s="126">
        <f t="shared" si="54"/>
        <v>0.13630291517275098</v>
      </c>
      <c r="P498" s="126"/>
      <c r="Q498" s="126"/>
      <c r="R498" s="127"/>
    </row>
    <row r="499" spans="1:18" x14ac:dyDescent="0.25">
      <c r="A499" s="128">
        <v>499</v>
      </c>
      <c r="B499" s="129">
        <v>-0.39400000000000002</v>
      </c>
      <c r="C499" s="129">
        <v>2941.8</v>
      </c>
      <c r="D499" s="126">
        <f t="shared" si="50"/>
        <v>-0.43616236162361621</v>
      </c>
      <c r="E499" s="126">
        <f t="shared" si="51"/>
        <v>-0.20688961395146491</v>
      </c>
      <c r="F499" s="126">
        <f t="shared" si="52"/>
        <v>-0.20713326868841525</v>
      </c>
      <c r="G499" s="126"/>
      <c r="H499" s="127"/>
      <c r="I499" s="73"/>
      <c r="J499" s="128">
        <v>499</v>
      </c>
      <c r="K499" s="129">
        <v>6.9000000000000006E-2</v>
      </c>
      <c r="L499" s="129">
        <v>2941.9</v>
      </c>
      <c r="M499" s="126">
        <f t="shared" si="53"/>
        <v>6.6346153846153846E-2</v>
      </c>
      <c r="N499" s="126">
        <f t="shared" si="49"/>
        <v>-7.1463718220338979E-2</v>
      </c>
      <c r="O499" s="126">
        <f t="shared" si="54"/>
        <v>0.13506126751955672</v>
      </c>
      <c r="P499" s="126"/>
      <c r="Q499" s="126"/>
      <c r="R499" s="127"/>
    </row>
    <row r="500" spans="1:18" x14ac:dyDescent="0.25">
      <c r="A500" s="128">
        <v>500</v>
      </c>
      <c r="B500" s="129">
        <v>-0.38900000000000001</v>
      </c>
      <c r="C500" s="129">
        <v>2947.8</v>
      </c>
      <c r="D500" s="126">
        <f t="shared" si="50"/>
        <v>-0.43062730627306273</v>
      </c>
      <c r="E500" s="126">
        <f t="shared" si="51"/>
        <v>-0.20701255934479559</v>
      </c>
      <c r="F500" s="126">
        <f t="shared" si="52"/>
        <v>-0.20146211142642556</v>
      </c>
      <c r="G500" s="126"/>
      <c r="H500" s="127"/>
      <c r="I500" s="73"/>
      <c r="J500" s="128">
        <v>500</v>
      </c>
      <c r="K500" s="129">
        <v>6.9000000000000006E-2</v>
      </c>
      <c r="L500" s="129">
        <v>2947.9</v>
      </c>
      <c r="M500" s="126">
        <f t="shared" si="53"/>
        <v>6.6346153846153846E-2</v>
      </c>
      <c r="N500" s="126">
        <f t="shared" si="49"/>
        <v>-7.1172404661016958E-2</v>
      </c>
      <c r="O500" s="126">
        <f t="shared" si="54"/>
        <v>0.13478115832790091</v>
      </c>
      <c r="P500" s="126"/>
      <c r="Q500" s="126"/>
      <c r="R500" s="127"/>
    </row>
    <row r="501" spans="1:18" x14ac:dyDescent="0.25">
      <c r="A501" s="128">
        <v>501</v>
      </c>
      <c r="B501" s="129">
        <v>-0.38500000000000001</v>
      </c>
      <c r="C501" s="129">
        <v>2953.8</v>
      </c>
      <c r="D501" s="126">
        <f t="shared" si="50"/>
        <v>-0.42619926199261993</v>
      </c>
      <c r="E501" s="126">
        <f t="shared" si="51"/>
        <v>-0.20713550473812628</v>
      </c>
      <c r="F501" s="126">
        <f t="shared" si="52"/>
        <v>-0.19689796523454656</v>
      </c>
      <c r="G501" s="126"/>
      <c r="H501" s="127"/>
      <c r="I501" s="73"/>
      <c r="J501" s="128">
        <v>501</v>
      </c>
      <c r="K501" s="129">
        <v>6.8000000000000005E-2</v>
      </c>
      <c r="L501" s="129">
        <v>2953.9</v>
      </c>
      <c r="M501" s="126">
        <f t="shared" si="53"/>
        <v>6.5384615384615388E-2</v>
      </c>
      <c r="N501" s="126">
        <f t="shared" si="49"/>
        <v>-7.088109110169491E-2</v>
      </c>
      <c r="O501" s="126">
        <f t="shared" si="54"/>
        <v>0.13353951067470665</v>
      </c>
      <c r="P501" s="126"/>
      <c r="Q501" s="126"/>
      <c r="R501" s="127"/>
    </row>
    <row r="502" spans="1:18" x14ac:dyDescent="0.25">
      <c r="A502" s="128">
        <v>502</v>
      </c>
      <c r="B502" s="129">
        <v>-0.38100000000000001</v>
      </c>
      <c r="C502" s="129">
        <v>2959.8</v>
      </c>
      <c r="D502" s="126">
        <f t="shared" si="50"/>
        <v>-0.42177121771217713</v>
      </c>
      <c r="E502" s="126">
        <f t="shared" si="51"/>
        <v>-0.20725845013145697</v>
      </c>
      <c r="F502" s="126">
        <f t="shared" si="52"/>
        <v>-0.19233381904266755</v>
      </c>
      <c r="G502" s="126"/>
      <c r="H502" s="127"/>
      <c r="I502" s="73"/>
      <c r="J502" s="128">
        <v>502</v>
      </c>
      <c r="K502" s="129">
        <v>6.7000000000000004E-2</v>
      </c>
      <c r="L502" s="129">
        <v>2959.9</v>
      </c>
      <c r="M502" s="126">
        <f t="shared" si="53"/>
        <v>6.442307692307693E-2</v>
      </c>
      <c r="N502" s="126">
        <f t="shared" si="49"/>
        <v>-7.0589777542372889E-2</v>
      </c>
      <c r="O502" s="126">
        <f t="shared" si="54"/>
        <v>0.13229786302151239</v>
      </c>
      <c r="P502" s="126"/>
      <c r="Q502" s="126"/>
      <c r="R502" s="127"/>
    </row>
    <row r="503" spans="1:18" x14ac:dyDescent="0.25">
      <c r="A503" s="128">
        <v>503</v>
      </c>
      <c r="B503" s="129">
        <v>-0.376</v>
      </c>
      <c r="C503" s="129">
        <v>2965.8</v>
      </c>
      <c r="D503" s="126">
        <f t="shared" si="50"/>
        <v>-0.41623616236162364</v>
      </c>
      <c r="E503" s="126">
        <f t="shared" si="51"/>
        <v>-0.20738139552478765</v>
      </c>
      <c r="F503" s="126">
        <f t="shared" si="52"/>
        <v>-0.18666266178067786</v>
      </c>
      <c r="G503" s="126"/>
      <c r="H503" s="127"/>
      <c r="I503" s="73"/>
      <c r="J503" s="128">
        <v>503</v>
      </c>
      <c r="K503" s="129">
        <v>6.5000000000000002E-2</v>
      </c>
      <c r="L503" s="129">
        <v>2965.9</v>
      </c>
      <c r="M503" s="126">
        <f t="shared" si="53"/>
        <v>6.25E-2</v>
      </c>
      <c r="N503" s="126">
        <f t="shared" si="49"/>
        <v>-7.0298463983050841E-2</v>
      </c>
      <c r="O503" s="126">
        <f t="shared" si="54"/>
        <v>0.13009467690677964</v>
      </c>
      <c r="P503" s="126"/>
      <c r="Q503" s="126"/>
      <c r="R503" s="127"/>
    </row>
    <row r="504" spans="1:18" x14ac:dyDescent="0.25">
      <c r="A504" s="128">
        <v>504</v>
      </c>
      <c r="B504" s="129">
        <v>-0.372</v>
      </c>
      <c r="C504" s="129">
        <v>2971.8</v>
      </c>
      <c r="D504" s="126">
        <f t="shared" si="50"/>
        <v>-0.41180811808118084</v>
      </c>
      <c r="E504" s="126">
        <f t="shared" si="51"/>
        <v>-0.20750434091811834</v>
      </c>
      <c r="F504" s="126">
        <f t="shared" si="52"/>
        <v>-0.18209851558879889</v>
      </c>
      <c r="G504" s="126"/>
      <c r="H504" s="127"/>
      <c r="I504" s="73"/>
      <c r="J504" s="128">
        <v>504</v>
      </c>
      <c r="K504" s="129">
        <v>6.4000000000000001E-2</v>
      </c>
      <c r="L504" s="129">
        <v>2971.9</v>
      </c>
      <c r="M504" s="126">
        <f t="shared" si="53"/>
        <v>6.1538461538461535E-2</v>
      </c>
      <c r="N504" s="126">
        <f t="shared" si="49"/>
        <v>-7.000715042372882E-2</v>
      </c>
      <c r="O504" s="126">
        <f t="shared" si="54"/>
        <v>0.12885302925358541</v>
      </c>
      <c r="P504" s="126"/>
      <c r="Q504" s="126"/>
      <c r="R504" s="127"/>
    </row>
    <row r="505" spans="1:18" x14ac:dyDescent="0.25">
      <c r="A505" s="128">
        <v>505</v>
      </c>
      <c r="B505" s="129">
        <v>-0.36699999999999999</v>
      </c>
      <c r="C505" s="129">
        <v>2977.8</v>
      </c>
      <c r="D505" s="126">
        <f t="shared" si="50"/>
        <v>-0.4062730627306273</v>
      </c>
      <c r="E505" s="126">
        <f t="shared" si="51"/>
        <v>-0.20762728631144903</v>
      </c>
      <c r="F505" s="126">
        <f t="shared" si="52"/>
        <v>-0.17642735832680917</v>
      </c>
      <c r="G505" s="126"/>
      <c r="H505" s="127"/>
      <c r="I505" s="73"/>
      <c r="J505" s="128">
        <v>505</v>
      </c>
      <c r="K505" s="129">
        <v>6.3E-2</v>
      </c>
      <c r="L505" s="129">
        <v>2977.9</v>
      </c>
      <c r="M505" s="126">
        <f t="shared" si="53"/>
        <v>6.0576923076923077E-2</v>
      </c>
      <c r="N505" s="126">
        <f t="shared" si="49"/>
        <v>-6.9715836864406772E-2</v>
      </c>
      <c r="O505" s="126">
        <f t="shared" si="54"/>
        <v>0.12761138160039112</v>
      </c>
      <c r="P505" s="126"/>
      <c r="Q505" s="126"/>
      <c r="R505" s="127"/>
    </row>
    <row r="506" spans="1:18" x14ac:dyDescent="0.25">
      <c r="A506" s="128">
        <v>506</v>
      </c>
      <c r="B506" s="129">
        <v>-0.36299999999999999</v>
      </c>
      <c r="C506" s="129">
        <v>2983.8</v>
      </c>
      <c r="D506" s="126">
        <f t="shared" si="50"/>
        <v>-0.4018450184501845</v>
      </c>
      <c r="E506" s="126">
        <f t="shared" si="51"/>
        <v>-0.20775023170477971</v>
      </c>
      <c r="F506" s="126">
        <f t="shared" si="52"/>
        <v>-0.17186321213493019</v>
      </c>
      <c r="G506" s="126"/>
      <c r="H506" s="127"/>
      <c r="I506" s="73"/>
      <c r="J506" s="128">
        <v>506</v>
      </c>
      <c r="K506" s="129">
        <v>6.2E-2</v>
      </c>
      <c r="L506" s="129">
        <v>2983.9</v>
      </c>
      <c r="M506" s="126">
        <f t="shared" si="53"/>
        <v>5.9615384615384612E-2</v>
      </c>
      <c r="N506" s="126">
        <f t="shared" si="49"/>
        <v>-6.9424523305084751E-2</v>
      </c>
      <c r="O506" s="126">
        <f t="shared" si="54"/>
        <v>0.12636973394719686</v>
      </c>
      <c r="P506" s="126"/>
      <c r="Q506" s="126"/>
      <c r="R506" s="127"/>
    </row>
    <row r="507" spans="1:18" x14ac:dyDescent="0.25">
      <c r="A507" s="128">
        <v>507</v>
      </c>
      <c r="B507" s="129">
        <v>-0.35799999999999998</v>
      </c>
      <c r="C507" s="129">
        <v>2989.8</v>
      </c>
      <c r="D507" s="126">
        <f t="shared" si="50"/>
        <v>-0.39630996309963096</v>
      </c>
      <c r="E507" s="126">
        <f t="shared" si="51"/>
        <v>-0.2078731770981104</v>
      </c>
      <c r="F507" s="126">
        <f t="shared" si="52"/>
        <v>-0.1661920548729405</v>
      </c>
      <c r="G507" s="126"/>
      <c r="H507" s="127"/>
      <c r="I507" s="73"/>
      <c r="J507" s="128">
        <v>507</v>
      </c>
      <c r="K507" s="129">
        <v>0.06</v>
      </c>
      <c r="L507" s="129">
        <v>2989.9</v>
      </c>
      <c r="M507" s="126">
        <f t="shared" si="53"/>
        <v>5.7692307692307689E-2</v>
      </c>
      <c r="N507" s="126">
        <f t="shared" si="49"/>
        <v>-6.9133209745762703E-2</v>
      </c>
      <c r="O507" s="126">
        <f t="shared" si="54"/>
        <v>0.12416654783246413</v>
      </c>
      <c r="P507" s="126"/>
      <c r="Q507" s="126"/>
      <c r="R507" s="127"/>
    </row>
    <row r="508" spans="1:18" x14ac:dyDescent="0.25">
      <c r="A508" s="128">
        <v>508</v>
      </c>
      <c r="B508" s="129">
        <v>-0.35399999999999998</v>
      </c>
      <c r="C508" s="129">
        <v>2995.8</v>
      </c>
      <c r="D508" s="126">
        <f t="shared" si="50"/>
        <v>-0.39188191881918816</v>
      </c>
      <c r="E508" s="126">
        <f t="shared" si="51"/>
        <v>-0.20799612249144109</v>
      </c>
      <c r="F508" s="126">
        <f t="shared" si="52"/>
        <v>-0.1616279086810615</v>
      </c>
      <c r="G508" s="126"/>
      <c r="H508" s="127"/>
      <c r="I508" s="73"/>
      <c r="J508" s="128">
        <v>508</v>
      </c>
      <c r="K508" s="129">
        <v>5.8000000000000003E-2</v>
      </c>
      <c r="L508" s="129">
        <v>2995.9</v>
      </c>
      <c r="M508" s="126">
        <f t="shared" si="53"/>
        <v>5.5769230769230772E-2</v>
      </c>
      <c r="N508" s="126">
        <f t="shared" si="49"/>
        <v>-6.8841896186440682E-2</v>
      </c>
      <c r="O508" s="126">
        <f t="shared" si="54"/>
        <v>0.12196336171773141</v>
      </c>
      <c r="P508" s="126"/>
      <c r="Q508" s="126"/>
      <c r="R508" s="127"/>
    </row>
    <row r="509" spans="1:18" x14ac:dyDescent="0.25">
      <c r="A509" s="128">
        <v>509</v>
      </c>
      <c r="B509" s="129">
        <v>-0.35099999999999998</v>
      </c>
      <c r="C509" s="129">
        <v>3001.8</v>
      </c>
      <c r="D509" s="126">
        <f t="shared" si="50"/>
        <v>-0.38856088560885604</v>
      </c>
      <c r="E509" s="126">
        <f t="shared" si="51"/>
        <v>-0.20811906788477175</v>
      </c>
      <c r="F509" s="126">
        <f t="shared" si="52"/>
        <v>-0.15817077355929324</v>
      </c>
      <c r="G509" s="126"/>
      <c r="H509" s="127"/>
      <c r="I509" s="73"/>
      <c r="J509" s="128">
        <v>509</v>
      </c>
      <c r="K509" s="129">
        <v>5.7000000000000002E-2</v>
      </c>
      <c r="L509" s="129">
        <v>3001.9</v>
      </c>
      <c r="M509" s="126">
        <f t="shared" si="53"/>
        <v>5.4807692307692307E-2</v>
      </c>
      <c r="N509" s="126">
        <f t="shared" si="49"/>
        <v>-6.8550582627118634E-2</v>
      </c>
      <c r="O509" s="126">
        <f t="shared" si="54"/>
        <v>0.12072171406453715</v>
      </c>
      <c r="P509" s="126"/>
      <c r="Q509" s="126"/>
      <c r="R509" s="127"/>
    </row>
    <row r="510" spans="1:18" x14ac:dyDescent="0.25">
      <c r="A510" s="128">
        <v>510</v>
      </c>
      <c r="B510" s="129">
        <v>-0.34699999999999998</v>
      </c>
      <c r="C510" s="129">
        <v>3007.8</v>
      </c>
      <c r="D510" s="126">
        <f t="shared" si="50"/>
        <v>-0.38413284132841324</v>
      </c>
      <c r="E510" s="126">
        <f t="shared" si="51"/>
        <v>-0.20824201327810243</v>
      </c>
      <c r="F510" s="126">
        <f t="shared" si="52"/>
        <v>-0.15360662736741426</v>
      </c>
      <c r="G510" s="126"/>
      <c r="H510" s="127"/>
      <c r="I510" s="73"/>
      <c r="J510" s="128">
        <v>510</v>
      </c>
      <c r="K510" s="129">
        <v>5.3999999999999999E-2</v>
      </c>
      <c r="L510" s="129">
        <v>3007.9</v>
      </c>
      <c r="M510" s="126">
        <f t="shared" si="53"/>
        <v>5.1923076923076926E-2</v>
      </c>
      <c r="N510" s="126">
        <f t="shared" si="49"/>
        <v>-6.8259269067796613E-2</v>
      </c>
      <c r="O510" s="126">
        <f t="shared" si="54"/>
        <v>0.11755698948826596</v>
      </c>
      <c r="P510" s="126"/>
      <c r="Q510" s="126"/>
      <c r="R510" s="127"/>
    </row>
    <row r="511" spans="1:18" x14ac:dyDescent="0.25">
      <c r="A511" s="128">
        <v>511</v>
      </c>
      <c r="B511" s="129">
        <v>-0.34399999999999997</v>
      </c>
      <c r="C511" s="129">
        <v>3013.8</v>
      </c>
      <c r="D511" s="126">
        <f t="shared" si="50"/>
        <v>-0.38081180811808119</v>
      </c>
      <c r="E511" s="126">
        <f t="shared" si="51"/>
        <v>-0.20836495867143312</v>
      </c>
      <c r="F511" s="126">
        <f t="shared" si="52"/>
        <v>-0.15014949224564597</v>
      </c>
      <c r="G511" s="126"/>
      <c r="H511" s="127"/>
      <c r="I511" s="73"/>
      <c r="J511" s="128">
        <v>511</v>
      </c>
      <c r="K511" s="129">
        <v>5.1999999999999998E-2</v>
      </c>
      <c r="L511" s="129">
        <v>3013.9</v>
      </c>
      <c r="M511" s="126">
        <f t="shared" si="53"/>
        <v>4.9999999999999996E-2</v>
      </c>
      <c r="N511" s="126">
        <f t="shared" si="49"/>
        <v>-6.7967955508474565E-2</v>
      </c>
      <c r="O511" s="126">
        <f t="shared" si="54"/>
        <v>0.11535380337353322</v>
      </c>
      <c r="P511" s="126"/>
      <c r="Q511" s="126"/>
      <c r="R511" s="127"/>
    </row>
    <row r="512" spans="1:18" x14ac:dyDescent="0.25">
      <c r="A512" s="128">
        <v>512</v>
      </c>
      <c r="B512" s="129">
        <v>-0.34</v>
      </c>
      <c r="C512" s="129">
        <v>3019.8</v>
      </c>
      <c r="D512" s="126">
        <f t="shared" si="50"/>
        <v>-0.37638376383763839</v>
      </c>
      <c r="E512" s="126">
        <f t="shared" si="51"/>
        <v>-0.20848790406476381</v>
      </c>
      <c r="F512" s="126">
        <f t="shared" si="52"/>
        <v>-0.14558534605376702</v>
      </c>
      <c r="G512" s="126"/>
      <c r="H512" s="127"/>
      <c r="I512" s="73"/>
      <c r="J512" s="128">
        <v>512</v>
      </c>
      <c r="K512" s="129">
        <v>0.05</v>
      </c>
      <c r="L512" s="129">
        <v>3019.9</v>
      </c>
      <c r="M512" s="126">
        <f t="shared" si="53"/>
        <v>4.807692307692308E-2</v>
      </c>
      <c r="N512" s="126">
        <f t="shared" si="49"/>
        <v>-6.7676641949152544E-2</v>
      </c>
      <c r="O512" s="126">
        <f t="shared" si="54"/>
        <v>0.11315061725880052</v>
      </c>
      <c r="P512" s="126"/>
      <c r="Q512" s="126"/>
      <c r="R512" s="127"/>
    </row>
    <row r="513" spans="1:18" x14ac:dyDescent="0.25">
      <c r="A513" s="128">
        <v>513</v>
      </c>
      <c r="B513" s="129">
        <v>-0.33600000000000002</v>
      </c>
      <c r="C513" s="129">
        <v>3025.8</v>
      </c>
      <c r="D513" s="126">
        <f t="shared" si="50"/>
        <v>-0.37195571955719559</v>
      </c>
      <c r="E513" s="126">
        <f t="shared" si="51"/>
        <v>-0.20861084945809449</v>
      </c>
      <c r="F513" s="126">
        <f t="shared" si="52"/>
        <v>-0.14102119986188805</v>
      </c>
      <c r="G513" s="126"/>
      <c r="H513" s="127"/>
      <c r="I513" s="73"/>
      <c r="J513" s="128">
        <v>513</v>
      </c>
      <c r="K513" s="129">
        <v>4.8000000000000001E-2</v>
      </c>
      <c r="L513" s="129">
        <v>3025.9</v>
      </c>
      <c r="M513" s="126">
        <f t="shared" si="53"/>
        <v>4.6153846153846156E-2</v>
      </c>
      <c r="N513" s="126">
        <f t="shared" si="49"/>
        <v>-6.7385328389830523E-2</v>
      </c>
      <c r="O513" s="126">
        <f t="shared" si="54"/>
        <v>0.11094743114406781</v>
      </c>
      <c r="P513" s="126"/>
      <c r="Q513" s="126"/>
      <c r="R513" s="127"/>
    </row>
    <row r="514" spans="1:18" x14ac:dyDescent="0.25">
      <c r="A514" s="128">
        <v>514</v>
      </c>
      <c r="B514" s="129">
        <v>-0.33300000000000002</v>
      </c>
      <c r="C514" s="129">
        <v>3031.8</v>
      </c>
      <c r="D514" s="126">
        <f t="shared" si="50"/>
        <v>-0.36863468634686353</v>
      </c>
      <c r="E514" s="126">
        <f t="shared" si="51"/>
        <v>-0.20873379485142518</v>
      </c>
      <c r="F514" s="126">
        <f t="shared" si="52"/>
        <v>-0.13756406474011976</v>
      </c>
      <c r="G514" s="126"/>
      <c r="H514" s="127"/>
      <c r="I514" s="73"/>
      <c r="J514" s="128">
        <v>514</v>
      </c>
      <c r="K514" s="129">
        <v>4.4999999999999998E-2</v>
      </c>
      <c r="L514" s="129">
        <v>3031.9</v>
      </c>
      <c r="M514" s="126">
        <f t="shared" si="53"/>
        <v>4.3269230769230768E-2</v>
      </c>
      <c r="N514" s="126">
        <f t="shared" si="49"/>
        <v>-6.7094014830508475E-2</v>
      </c>
      <c r="O514" s="126">
        <f t="shared" si="54"/>
        <v>0.10778270656779661</v>
      </c>
      <c r="P514" s="126"/>
      <c r="Q514" s="126"/>
      <c r="R514" s="127"/>
    </row>
    <row r="515" spans="1:18" x14ac:dyDescent="0.25">
      <c r="A515" s="128">
        <v>515</v>
      </c>
      <c r="B515" s="129">
        <v>-0.32900000000000001</v>
      </c>
      <c r="C515" s="129">
        <v>3037.8</v>
      </c>
      <c r="D515" s="126">
        <f t="shared" si="50"/>
        <v>-0.36420664206642073</v>
      </c>
      <c r="E515" s="126">
        <f t="shared" si="51"/>
        <v>-0.20885674024475587</v>
      </c>
      <c r="F515" s="126">
        <f t="shared" si="52"/>
        <v>-0.13299991854824075</v>
      </c>
      <c r="G515" s="126"/>
      <c r="H515" s="127"/>
      <c r="I515" s="73"/>
      <c r="J515" s="128">
        <v>515</v>
      </c>
      <c r="K515" s="129">
        <v>4.2000000000000003E-2</v>
      </c>
      <c r="L515" s="129">
        <v>3037.9</v>
      </c>
      <c r="M515" s="126">
        <f t="shared" si="53"/>
        <v>4.0384615384615387E-2</v>
      </c>
      <c r="N515" s="126">
        <f t="shared" si="49"/>
        <v>-6.6802701271186454E-2</v>
      </c>
      <c r="O515" s="126">
        <f t="shared" si="54"/>
        <v>0.10461798199152544</v>
      </c>
      <c r="P515" s="126"/>
      <c r="Q515" s="126"/>
      <c r="R515" s="127"/>
    </row>
    <row r="516" spans="1:18" x14ac:dyDescent="0.25">
      <c r="A516" s="128">
        <v>516</v>
      </c>
      <c r="B516" s="129">
        <v>-0.32600000000000001</v>
      </c>
      <c r="C516" s="129">
        <v>3043.8</v>
      </c>
      <c r="D516" s="126">
        <f t="shared" si="50"/>
        <v>-0.36088560885608856</v>
      </c>
      <c r="E516" s="126">
        <f t="shared" si="51"/>
        <v>-0.20897968563808655</v>
      </c>
      <c r="F516" s="126">
        <f t="shared" si="52"/>
        <v>-0.12954278342647246</v>
      </c>
      <c r="G516" s="126"/>
      <c r="H516" s="127"/>
      <c r="I516" s="73"/>
      <c r="J516" s="128">
        <v>516</v>
      </c>
      <c r="K516" s="129">
        <v>3.9E-2</v>
      </c>
      <c r="L516" s="129">
        <v>3043.9</v>
      </c>
      <c r="M516" s="126">
        <f t="shared" si="53"/>
        <v>3.7499999999999999E-2</v>
      </c>
      <c r="N516" s="126">
        <f t="shared" si="49"/>
        <v>-6.6511387711864406E-2</v>
      </c>
      <c r="O516" s="126">
        <f t="shared" si="54"/>
        <v>0.10145325741525424</v>
      </c>
      <c r="P516" s="126"/>
      <c r="Q516" s="126"/>
      <c r="R516" s="127"/>
    </row>
    <row r="517" spans="1:18" x14ac:dyDescent="0.25">
      <c r="A517" s="128">
        <v>517</v>
      </c>
      <c r="B517" s="129">
        <v>-0.32200000000000001</v>
      </c>
      <c r="C517" s="129">
        <v>3049.8</v>
      </c>
      <c r="D517" s="126">
        <f t="shared" si="50"/>
        <v>-0.35645756457564576</v>
      </c>
      <c r="E517" s="126">
        <f t="shared" si="51"/>
        <v>-0.20910263103141724</v>
      </c>
      <c r="F517" s="126">
        <f t="shared" si="52"/>
        <v>-0.12497863723459347</v>
      </c>
      <c r="G517" s="126"/>
      <c r="H517" s="127"/>
      <c r="I517" s="73"/>
      <c r="J517" s="128">
        <v>517</v>
      </c>
      <c r="K517" s="129">
        <v>3.6999999999999998E-2</v>
      </c>
      <c r="L517" s="129">
        <v>3049.9</v>
      </c>
      <c r="M517" s="126">
        <f t="shared" si="53"/>
        <v>3.5576923076923068E-2</v>
      </c>
      <c r="N517" s="126">
        <f t="shared" si="49"/>
        <v>-6.6220074152542385E-2</v>
      </c>
      <c r="O517" s="126">
        <f t="shared" si="54"/>
        <v>9.925007130052152E-2</v>
      </c>
      <c r="P517" s="126"/>
      <c r="Q517" s="126"/>
      <c r="R517" s="127"/>
    </row>
    <row r="518" spans="1:18" x14ac:dyDescent="0.25">
      <c r="A518" s="128">
        <v>518</v>
      </c>
      <c r="B518" s="129">
        <v>-0.31900000000000001</v>
      </c>
      <c r="C518" s="129">
        <v>3055.8</v>
      </c>
      <c r="D518" s="126">
        <f t="shared" si="50"/>
        <v>-0.3531365313653137</v>
      </c>
      <c r="E518" s="126">
        <f t="shared" si="51"/>
        <v>-0.20922557642474793</v>
      </c>
      <c r="F518" s="126">
        <f t="shared" si="52"/>
        <v>-0.12152150211282518</v>
      </c>
      <c r="G518" s="126"/>
      <c r="H518" s="127"/>
      <c r="I518" s="73"/>
      <c r="J518" s="128">
        <v>518</v>
      </c>
      <c r="K518" s="129">
        <v>3.4000000000000002E-2</v>
      </c>
      <c r="L518" s="129">
        <v>3056</v>
      </c>
      <c r="M518" s="126">
        <f t="shared" si="53"/>
        <v>3.323717948717899E-2</v>
      </c>
      <c r="N518" s="126">
        <f t="shared" si="49"/>
        <v>-6.5928760593220337E-2</v>
      </c>
      <c r="O518" s="126">
        <f t="shared" si="54"/>
        <v>9.7686769169653034E-2</v>
      </c>
      <c r="P518" s="126"/>
      <c r="Q518" s="126"/>
      <c r="R518" s="127"/>
    </row>
    <row r="519" spans="1:18" x14ac:dyDescent="0.25">
      <c r="A519" s="128">
        <v>519</v>
      </c>
      <c r="B519" s="129">
        <v>-0.316</v>
      </c>
      <c r="C519" s="129">
        <v>3061.8</v>
      </c>
      <c r="D519" s="126">
        <f t="shared" si="50"/>
        <v>-0.34981549815498153</v>
      </c>
      <c r="E519" s="126">
        <f t="shared" si="51"/>
        <v>-0.20934852181807861</v>
      </c>
      <c r="F519" s="126">
        <f t="shared" si="52"/>
        <v>-0.11806436699105689</v>
      </c>
      <c r="G519" s="126"/>
      <c r="H519" s="127"/>
      <c r="I519" s="73"/>
      <c r="J519" s="128">
        <v>519</v>
      </c>
      <c r="K519" s="129">
        <v>3.1E-2</v>
      </c>
      <c r="L519" s="129">
        <v>3062</v>
      </c>
      <c r="M519" s="126">
        <f t="shared" si="53"/>
        <v>2.9807692307692306E-2</v>
      </c>
      <c r="N519" s="126">
        <f t="shared" si="49"/>
        <v>-6.5637447033898316E-2</v>
      </c>
      <c r="O519" s="126">
        <f t="shared" si="54"/>
        <v>9.2920622147979151E-2</v>
      </c>
      <c r="P519" s="126"/>
      <c r="Q519" s="126"/>
      <c r="R519" s="127"/>
    </row>
    <row r="520" spans="1:18" x14ac:dyDescent="0.25">
      <c r="A520" s="128">
        <v>520</v>
      </c>
      <c r="B520" s="129">
        <v>-0.312</v>
      </c>
      <c r="C520" s="129">
        <v>3067.8</v>
      </c>
      <c r="D520" s="126">
        <f t="shared" si="50"/>
        <v>-0.34538745387453873</v>
      </c>
      <c r="E520" s="126">
        <f t="shared" si="51"/>
        <v>-0.2094714672114093</v>
      </c>
      <c r="F520" s="126">
        <f t="shared" si="52"/>
        <v>-0.11350022079917789</v>
      </c>
      <c r="G520" s="126"/>
      <c r="H520" s="127"/>
      <c r="I520" s="73"/>
      <c r="J520" s="128">
        <v>520</v>
      </c>
      <c r="K520" s="129">
        <v>2.8000000000000001E-2</v>
      </c>
      <c r="L520" s="129">
        <v>3068</v>
      </c>
      <c r="M520" s="126">
        <f t="shared" si="53"/>
        <v>2.6923076923076925E-2</v>
      </c>
      <c r="N520" s="126">
        <f t="shared" si="49"/>
        <v>-6.5346133474576268E-2</v>
      </c>
      <c r="O520" s="126">
        <f t="shared" si="54"/>
        <v>8.9755897571707946E-2</v>
      </c>
      <c r="P520" s="126"/>
      <c r="Q520" s="126"/>
      <c r="R520" s="127"/>
    </row>
    <row r="521" spans="1:18" x14ac:dyDescent="0.25">
      <c r="A521" s="128">
        <v>521</v>
      </c>
      <c r="B521" s="129">
        <v>-0.309</v>
      </c>
      <c r="C521" s="129">
        <v>3073.8</v>
      </c>
      <c r="D521" s="126">
        <f t="shared" si="50"/>
        <v>-0.34206642066420667</v>
      </c>
      <c r="E521" s="126">
        <f t="shared" si="51"/>
        <v>-0.20959441260473999</v>
      </c>
      <c r="F521" s="126">
        <f t="shared" si="52"/>
        <v>-0.1100430856774096</v>
      </c>
      <c r="G521" s="126"/>
      <c r="H521" s="127"/>
      <c r="I521" s="73"/>
      <c r="J521" s="128">
        <v>521</v>
      </c>
      <c r="K521" s="129">
        <v>2.5000000000000001E-2</v>
      </c>
      <c r="L521" s="129">
        <v>3074</v>
      </c>
      <c r="M521" s="126">
        <f t="shared" si="53"/>
        <v>2.403846153846154E-2</v>
      </c>
      <c r="N521" s="126">
        <f t="shared" si="49"/>
        <v>-6.5054819915254247E-2</v>
      </c>
      <c r="O521" s="126">
        <f t="shared" si="54"/>
        <v>8.6591172995436783E-2</v>
      </c>
      <c r="P521" s="126"/>
      <c r="Q521" s="126"/>
      <c r="R521" s="127"/>
    </row>
    <row r="522" spans="1:18" x14ac:dyDescent="0.25">
      <c r="A522" s="128">
        <v>522</v>
      </c>
      <c r="B522" s="129">
        <v>-0.30499999999999999</v>
      </c>
      <c r="C522" s="129">
        <v>3079.8</v>
      </c>
      <c r="D522" s="126">
        <f t="shared" si="50"/>
        <v>-0.33763837638376387</v>
      </c>
      <c r="E522" s="126">
        <f t="shared" si="51"/>
        <v>-0.20971735799807067</v>
      </c>
      <c r="F522" s="126">
        <f t="shared" si="52"/>
        <v>-0.10547893948553061</v>
      </c>
      <c r="G522" s="126"/>
      <c r="H522" s="127"/>
      <c r="I522" s="73"/>
      <c r="J522" s="128">
        <v>522</v>
      </c>
      <c r="K522" s="129">
        <v>2.1000000000000001E-2</v>
      </c>
      <c r="L522" s="129">
        <v>3080</v>
      </c>
      <c r="M522" s="126">
        <f t="shared" si="53"/>
        <v>2.0192307692307693E-2</v>
      </c>
      <c r="N522" s="126">
        <f t="shared" si="49"/>
        <v>-6.4763506355932199E-2</v>
      </c>
      <c r="O522" s="126">
        <f t="shared" si="54"/>
        <v>8.2464909957627106E-2</v>
      </c>
      <c r="P522" s="126"/>
      <c r="Q522" s="126"/>
      <c r="R522" s="127"/>
    </row>
    <row r="523" spans="1:18" x14ac:dyDescent="0.25">
      <c r="A523" s="128">
        <v>523</v>
      </c>
      <c r="B523" s="129">
        <v>-0.30199999999999999</v>
      </c>
      <c r="C523" s="129">
        <v>3085.8</v>
      </c>
      <c r="D523" s="126">
        <f t="shared" si="50"/>
        <v>-0.3343173431734317</v>
      </c>
      <c r="E523" s="126">
        <f t="shared" si="51"/>
        <v>-0.20984030339140136</v>
      </c>
      <c r="F523" s="126">
        <f t="shared" si="52"/>
        <v>-0.10202180436376232</v>
      </c>
      <c r="G523" s="126"/>
      <c r="H523" s="127"/>
      <c r="I523" s="73"/>
      <c r="J523" s="128">
        <v>523</v>
      </c>
      <c r="K523" s="129">
        <v>1.9E-2</v>
      </c>
      <c r="L523" s="129">
        <v>3086</v>
      </c>
      <c r="M523" s="126">
        <f t="shared" si="53"/>
        <v>1.8269230769230767E-2</v>
      </c>
      <c r="N523" s="126">
        <f t="shared" si="49"/>
        <v>-6.4472192796610178E-2</v>
      </c>
      <c r="O523" s="126">
        <f t="shared" si="54"/>
        <v>8.02617238428944E-2</v>
      </c>
      <c r="P523" s="126"/>
      <c r="Q523" s="126"/>
      <c r="R523" s="127"/>
    </row>
    <row r="524" spans="1:18" x14ac:dyDescent="0.25">
      <c r="A524" s="128">
        <v>524</v>
      </c>
      <c r="B524" s="129">
        <v>-0.29899999999999999</v>
      </c>
      <c r="C524" s="129">
        <v>3091.9</v>
      </c>
      <c r="D524" s="126">
        <f t="shared" si="50"/>
        <v>-0.33651291512914627</v>
      </c>
      <c r="E524" s="126">
        <f t="shared" si="51"/>
        <v>-0.20996324878473205</v>
      </c>
      <c r="F524" s="126">
        <f t="shared" si="52"/>
        <v>-0.1002074137293591</v>
      </c>
      <c r="G524" s="126"/>
      <c r="H524" s="127"/>
      <c r="I524" s="73"/>
      <c r="J524" s="128">
        <v>524</v>
      </c>
      <c r="K524" s="129">
        <v>1.6E-2</v>
      </c>
      <c r="L524" s="129">
        <v>3092</v>
      </c>
      <c r="M524" s="126">
        <f t="shared" si="53"/>
        <v>1.5384615384615384E-2</v>
      </c>
      <c r="N524" s="126">
        <f t="shared" si="49"/>
        <v>-6.418087923728813E-2</v>
      </c>
      <c r="O524" s="126">
        <f t="shared" si="54"/>
        <v>7.7096999266623209E-2</v>
      </c>
      <c r="P524" s="126"/>
      <c r="Q524" s="126"/>
      <c r="R524" s="127"/>
    </row>
    <row r="525" spans="1:18" x14ac:dyDescent="0.25">
      <c r="A525" s="128">
        <v>525</v>
      </c>
      <c r="B525" s="129">
        <v>-0.29599999999999999</v>
      </c>
      <c r="C525" s="129">
        <v>3097.9</v>
      </c>
      <c r="D525" s="126">
        <f t="shared" si="50"/>
        <v>-0.32767527675276747</v>
      </c>
      <c r="E525" s="126">
        <f t="shared" si="51"/>
        <v>-0.21008619417806274</v>
      </c>
      <c r="F525" s="126">
        <f t="shared" si="52"/>
        <v>-9.510753412022574E-2</v>
      </c>
      <c r="G525" s="126"/>
      <c r="H525" s="127"/>
      <c r="I525" s="73"/>
      <c r="J525" s="128">
        <v>525</v>
      </c>
      <c r="K525" s="129">
        <v>1.2999999999999999E-2</v>
      </c>
      <c r="L525" s="129">
        <v>3098</v>
      </c>
      <c r="M525" s="126">
        <f t="shared" si="53"/>
        <v>1.2499999999999999E-2</v>
      </c>
      <c r="N525" s="126">
        <f t="shared" si="49"/>
        <v>-6.3889565677966109E-2</v>
      </c>
      <c r="O525" s="126">
        <f t="shared" si="54"/>
        <v>7.3932274690352018E-2</v>
      </c>
      <c r="P525" s="126"/>
      <c r="Q525" s="126"/>
      <c r="R525" s="127"/>
    </row>
    <row r="526" spans="1:18" x14ac:dyDescent="0.25">
      <c r="A526" s="128">
        <v>526</v>
      </c>
      <c r="B526" s="129">
        <v>-0.29199999999999998</v>
      </c>
      <c r="C526" s="129">
        <v>3103.9</v>
      </c>
      <c r="D526" s="126">
        <f t="shared" si="50"/>
        <v>-0.32324723247232467</v>
      </c>
      <c r="E526" s="126">
        <f t="shared" si="51"/>
        <v>-0.21020913957139342</v>
      </c>
      <c r="F526" s="126">
        <f t="shared" si="52"/>
        <v>-9.054338792834675E-2</v>
      </c>
      <c r="G526" s="126"/>
      <c r="H526" s="127"/>
      <c r="I526" s="73"/>
      <c r="J526" s="128">
        <v>526</v>
      </c>
      <c r="K526" s="129">
        <v>0.01</v>
      </c>
      <c r="L526" s="129">
        <v>3104</v>
      </c>
      <c r="M526" s="126">
        <f t="shared" si="53"/>
        <v>9.6153846153846142E-3</v>
      </c>
      <c r="N526" s="126">
        <f t="shared" si="49"/>
        <v>-6.3598252118644061E-2</v>
      </c>
      <c r="O526" s="126">
        <f t="shared" si="54"/>
        <v>7.0767550114080813E-2</v>
      </c>
      <c r="P526" s="126"/>
      <c r="Q526" s="126"/>
      <c r="R526" s="127"/>
    </row>
    <row r="527" spans="1:18" x14ac:dyDescent="0.25">
      <c r="A527" s="128">
        <v>527</v>
      </c>
      <c r="B527" s="129">
        <v>-0.28899999999999998</v>
      </c>
      <c r="C527" s="129">
        <v>3109.9</v>
      </c>
      <c r="D527" s="126">
        <f t="shared" si="50"/>
        <v>-0.31992619926199262</v>
      </c>
      <c r="E527" s="126">
        <f t="shared" si="51"/>
        <v>-0.21033208496472411</v>
      </c>
      <c r="F527" s="126">
        <f t="shared" si="52"/>
        <v>-8.708625280657846E-2</v>
      </c>
      <c r="G527" s="126"/>
      <c r="H527" s="127"/>
      <c r="I527" s="73"/>
      <c r="J527" s="128">
        <v>527</v>
      </c>
      <c r="K527" s="129">
        <v>7.0000000000000001E-3</v>
      </c>
      <c r="L527" s="129">
        <v>3110</v>
      </c>
      <c r="M527" s="126">
        <f t="shared" si="53"/>
        <v>6.7307692307692311E-3</v>
      </c>
      <c r="N527" s="126">
        <f t="shared" si="49"/>
        <v>-6.330693855932204E-2</v>
      </c>
      <c r="O527" s="126">
        <f t="shared" si="54"/>
        <v>6.7602825537809663E-2</v>
      </c>
      <c r="P527" s="126"/>
      <c r="Q527" s="126"/>
      <c r="R527" s="127"/>
    </row>
    <row r="528" spans="1:18" x14ac:dyDescent="0.25">
      <c r="A528" s="128">
        <v>528</v>
      </c>
      <c r="B528" s="129">
        <v>-0.28599999999999998</v>
      </c>
      <c r="C528" s="129">
        <v>3115.9</v>
      </c>
      <c r="D528" s="126">
        <f t="shared" si="50"/>
        <v>-0.31660516605166045</v>
      </c>
      <c r="E528" s="126">
        <f t="shared" si="51"/>
        <v>-0.2104550303580548</v>
      </c>
      <c r="F528" s="126">
        <f t="shared" si="52"/>
        <v>-8.362911768481017E-2</v>
      </c>
      <c r="G528" s="126"/>
      <c r="H528" s="127"/>
      <c r="I528" s="73"/>
      <c r="J528" s="128">
        <v>528</v>
      </c>
      <c r="K528" s="129">
        <v>2E-3</v>
      </c>
      <c r="L528" s="129">
        <v>3116</v>
      </c>
      <c r="M528" s="126">
        <f t="shared" si="53"/>
        <v>1.923076923076923E-3</v>
      </c>
      <c r="N528" s="126">
        <f t="shared" si="49"/>
        <v>-6.3015624999999992E-2</v>
      </c>
      <c r="O528" s="126">
        <f t="shared" si="54"/>
        <v>6.2515024038461528E-2</v>
      </c>
      <c r="P528" s="126"/>
      <c r="Q528" s="126"/>
      <c r="R528" s="127"/>
    </row>
    <row r="529" spans="1:18" x14ac:dyDescent="0.25">
      <c r="A529" s="128">
        <v>529</v>
      </c>
      <c r="B529" s="129">
        <v>-0.28299999999999997</v>
      </c>
      <c r="C529" s="129">
        <v>3121.9</v>
      </c>
      <c r="D529" s="126">
        <f t="shared" si="50"/>
        <v>-0.31328413284132839</v>
      </c>
      <c r="E529" s="126">
        <f t="shared" si="51"/>
        <v>-0.21057797575138548</v>
      </c>
      <c r="F529" s="126">
        <f t="shared" si="52"/>
        <v>-8.017198256304188E-2</v>
      </c>
      <c r="G529" s="126"/>
      <c r="H529" s="127"/>
      <c r="I529" s="73"/>
      <c r="J529" s="128">
        <v>529</v>
      </c>
      <c r="K529" s="129">
        <v>0</v>
      </c>
      <c r="L529" s="129">
        <v>3122</v>
      </c>
      <c r="M529" s="126">
        <f t="shared" si="53"/>
        <v>0</v>
      </c>
      <c r="N529" s="126">
        <f t="shared" si="49"/>
        <v>-6.2724311440677971E-2</v>
      </c>
      <c r="O529" s="126">
        <f t="shared" si="54"/>
        <v>6.0311837923728816E-2</v>
      </c>
      <c r="P529" s="126"/>
      <c r="Q529" s="126"/>
      <c r="R529" s="127"/>
    </row>
    <row r="530" spans="1:18" x14ac:dyDescent="0.25">
      <c r="A530" s="128">
        <v>530</v>
      </c>
      <c r="B530" s="129">
        <v>-0.27900000000000003</v>
      </c>
      <c r="C530" s="129">
        <v>3127.9</v>
      </c>
      <c r="D530" s="126">
        <f t="shared" si="50"/>
        <v>-0.30885608856088564</v>
      </c>
      <c r="E530" s="126">
        <f t="shared" si="51"/>
        <v>-0.21070092114471617</v>
      </c>
      <c r="F530" s="126">
        <f t="shared" si="52"/>
        <v>-7.5607836371162945E-2</v>
      </c>
      <c r="G530" s="126"/>
      <c r="H530" s="127"/>
      <c r="I530" s="73"/>
      <c r="J530" s="128">
        <v>530</v>
      </c>
      <c r="K530" s="129">
        <v>-3.0000000000000001E-3</v>
      </c>
      <c r="L530" s="129">
        <v>3128</v>
      </c>
      <c r="M530" s="126">
        <f t="shared" si="53"/>
        <v>-2.8846153846153848E-3</v>
      </c>
      <c r="N530" s="126">
        <f t="shared" si="49"/>
        <v>-6.2432997881355923E-2</v>
      </c>
      <c r="O530" s="126">
        <f t="shared" si="54"/>
        <v>5.7147113347457611E-2</v>
      </c>
      <c r="P530" s="126"/>
      <c r="Q530" s="126"/>
      <c r="R530" s="127"/>
    </row>
    <row r="531" spans="1:18" x14ac:dyDescent="0.25">
      <c r="A531" s="128">
        <v>531</v>
      </c>
      <c r="B531" s="129">
        <v>-0.27700000000000002</v>
      </c>
      <c r="C531" s="129">
        <v>3133.9</v>
      </c>
      <c r="D531" s="126">
        <f t="shared" si="50"/>
        <v>-0.30664206642066422</v>
      </c>
      <c r="E531" s="126">
        <f t="shared" si="51"/>
        <v>-0.21082386653804686</v>
      </c>
      <c r="F531" s="126">
        <f t="shared" si="52"/>
        <v>-7.3257712319505355E-2</v>
      </c>
      <c r="G531" s="126"/>
      <c r="H531" s="127"/>
      <c r="I531" s="73"/>
      <c r="J531" s="128">
        <v>531</v>
      </c>
      <c r="K531" s="129">
        <v>-7.0000000000000001E-3</v>
      </c>
      <c r="L531" s="129">
        <v>3134</v>
      </c>
      <c r="M531" s="126">
        <f t="shared" si="53"/>
        <v>-6.7307692307692311E-3</v>
      </c>
      <c r="N531" s="126">
        <f t="shared" si="49"/>
        <v>-6.2141684322033902E-2</v>
      </c>
      <c r="O531" s="126">
        <f t="shared" si="54"/>
        <v>5.3020850309647982E-2</v>
      </c>
      <c r="P531" s="126"/>
      <c r="Q531" s="126"/>
      <c r="R531" s="127"/>
    </row>
    <row r="532" spans="1:18" x14ac:dyDescent="0.25">
      <c r="A532" s="128">
        <v>532</v>
      </c>
      <c r="B532" s="129">
        <v>-0.27400000000000002</v>
      </c>
      <c r="C532" s="129">
        <v>3139.9</v>
      </c>
      <c r="D532" s="126">
        <f t="shared" si="50"/>
        <v>-0.30332103321033216</v>
      </c>
      <c r="E532" s="126">
        <f t="shared" si="51"/>
        <v>-0.21094681193137754</v>
      </c>
      <c r="F532" s="126">
        <f t="shared" si="52"/>
        <v>-6.9800577197737065E-2</v>
      </c>
      <c r="G532" s="126"/>
      <c r="H532" s="127"/>
      <c r="I532" s="73"/>
      <c r="J532" s="128">
        <v>532</v>
      </c>
      <c r="K532" s="129">
        <v>-1.0999999999999999E-2</v>
      </c>
      <c r="L532" s="129">
        <v>3140</v>
      </c>
      <c r="M532" s="126">
        <f t="shared" si="53"/>
        <v>-1.0576923076923078E-2</v>
      </c>
      <c r="N532" s="126">
        <f t="shared" si="49"/>
        <v>-6.1850370762711854E-2</v>
      </c>
      <c r="O532" s="126">
        <f t="shared" si="54"/>
        <v>4.8894587271838319E-2</v>
      </c>
      <c r="P532" s="126"/>
      <c r="Q532" s="126"/>
      <c r="R532" s="127"/>
    </row>
    <row r="533" spans="1:18" x14ac:dyDescent="0.25">
      <c r="A533" s="128">
        <v>533</v>
      </c>
      <c r="B533" s="129">
        <v>-0.27</v>
      </c>
      <c r="C533" s="129">
        <v>3145.9</v>
      </c>
      <c r="D533" s="126">
        <f t="shared" si="50"/>
        <v>-0.2988929889298893</v>
      </c>
      <c r="E533" s="126">
        <f t="shared" si="51"/>
        <v>-0.21106975732470823</v>
      </c>
      <c r="F533" s="126">
        <f t="shared" si="52"/>
        <v>-6.5236431005858075E-2</v>
      </c>
      <c r="G533" s="126"/>
      <c r="H533" s="127"/>
      <c r="I533" s="73"/>
      <c r="J533" s="128">
        <v>533</v>
      </c>
      <c r="K533" s="129">
        <v>-1.4E-2</v>
      </c>
      <c r="L533" s="129">
        <v>3146</v>
      </c>
      <c r="M533" s="126">
        <f t="shared" si="53"/>
        <v>-1.3461538461538462E-2</v>
      </c>
      <c r="N533" s="126">
        <f t="shared" ref="N533:N548" si="55">$L$17*J533+$L$16</f>
        <v>-6.1559057203389833E-2</v>
      </c>
      <c r="O533" s="126">
        <f t="shared" si="54"/>
        <v>4.5729862695567149E-2</v>
      </c>
      <c r="P533" s="126"/>
      <c r="Q533" s="126"/>
      <c r="R533" s="127"/>
    </row>
    <row r="534" spans="1:18" x14ac:dyDescent="0.25">
      <c r="A534" s="128">
        <v>534</v>
      </c>
      <c r="B534" s="129">
        <v>-0.26700000000000002</v>
      </c>
      <c r="C534" s="129">
        <v>3151.9</v>
      </c>
      <c r="D534" s="126">
        <f t="shared" ref="D534:D548" si="56">(C534-C533)*B534/$C$8</f>
        <v>-0.29557195571955719</v>
      </c>
      <c r="E534" s="126">
        <f t="shared" ref="E534:E548" si="57">$C$17*A534+$C$16</f>
        <v>-0.21119270271803892</v>
      </c>
      <c r="F534" s="126">
        <f t="shared" ref="F534:F548" si="58">(C534-C533)*(B534-E534)/$C$8</f>
        <v>-6.1779295884089779E-2</v>
      </c>
      <c r="G534" s="126"/>
      <c r="H534" s="127"/>
      <c r="I534" s="73"/>
      <c r="J534" s="128">
        <v>534</v>
      </c>
      <c r="K534" s="129">
        <v>-1.7000000000000001E-2</v>
      </c>
      <c r="L534" s="129">
        <v>3152.1</v>
      </c>
      <c r="M534" s="126">
        <f t="shared" ref="M534:M548" si="59">(L534-L533)*K534/$L$8</f>
        <v>-1.6618589743589495E-2</v>
      </c>
      <c r="N534" s="126">
        <f t="shared" si="55"/>
        <v>-6.1267743644067785E-2</v>
      </c>
      <c r="O534" s="126">
        <f t="shared" ref="O534:O548" si="60">(L534-L533)*(K534-N534)/$L$8</f>
        <v>4.3274557087950229E-2</v>
      </c>
      <c r="P534" s="126"/>
      <c r="Q534" s="126"/>
      <c r="R534" s="127"/>
    </row>
    <row r="535" spans="1:18" x14ac:dyDescent="0.25">
      <c r="A535" s="128">
        <v>535</v>
      </c>
      <c r="B535" s="129">
        <v>-0.26400000000000001</v>
      </c>
      <c r="C535" s="129">
        <v>3157.9</v>
      </c>
      <c r="D535" s="126">
        <f t="shared" si="56"/>
        <v>-0.29225092250922513</v>
      </c>
      <c r="E535" s="126">
        <f t="shared" si="57"/>
        <v>-0.2113156481113696</v>
      </c>
      <c r="F535" s="126">
        <f t="shared" si="58"/>
        <v>-5.8322160762321489E-2</v>
      </c>
      <c r="G535" s="126"/>
      <c r="H535" s="127"/>
      <c r="I535" s="73"/>
      <c r="J535" s="128">
        <v>535</v>
      </c>
      <c r="K535" s="129">
        <v>-0.02</v>
      </c>
      <c r="L535" s="129">
        <v>3158.1</v>
      </c>
      <c r="M535" s="126">
        <f t="shared" si="59"/>
        <v>-1.9230769230769228E-2</v>
      </c>
      <c r="N535" s="126">
        <f t="shared" si="55"/>
        <v>-6.0976430084745764E-2</v>
      </c>
      <c r="O535" s="126">
        <f t="shared" si="60"/>
        <v>3.9400413543024766E-2</v>
      </c>
      <c r="P535" s="126"/>
      <c r="Q535" s="126"/>
      <c r="R535" s="127"/>
    </row>
    <row r="536" spans="1:18" x14ac:dyDescent="0.25">
      <c r="A536" s="128">
        <v>536</v>
      </c>
      <c r="B536" s="129">
        <v>-0.26</v>
      </c>
      <c r="C536" s="129">
        <v>3163.9</v>
      </c>
      <c r="D536" s="126">
        <f t="shared" si="56"/>
        <v>-0.28782287822878228</v>
      </c>
      <c r="E536" s="126">
        <f t="shared" si="57"/>
        <v>-0.21143859350470026</v>
      </c>
      <c r="F536" s="126">
        <f t="shared" si="58"/>
        <v>-5.3758014570442526E-2</v>
      </c>
      <c r="G536" s="126"/>
      <c r="H536" s="127"/>
      <c r="I536" s="73"/>
      <c r="J536" s="128">
        <v>536</v>
      </c>
      <c r="K536" s="129">
        <v>-2.4E-2</v>
      </c>
      <c r="L536" s="129">
        <v>3164.1</v>
      </c>
      <c r="M536" s="126">
        <f t="shared" si="59"/>
        <v>-2.3076923076923078E-2</v>
      </c>
      <c r="N536" s="126">
        <f t="shared" si="55"/>
        <v>-6.0685116525423743E-2</v>
      </c>
      <c r="O536" s="126">
        <f t="shared" si="60"/>
        <v>3.5274150505215131E-2</v>
      </c>
      <c r="P536" s="126"/>
      <c r="Q536" s="126"/>
      <c r="R536" s="127"/>
    </row>
    <row r="537" spans="1:18" x14ac:dyDescent="0.25">
      <c r="A537" s="128">
        <v>537</v>
      </c>
      <c r="B537" s="129">
        <v>-0.25700000000000001</v>
      </c>
      <c r="C537" s="129">
        <v>3169.9</v>
      </c>
      <c r="D537" s="126">
        <f t="shared" si="56"/>
        <v>-0.28450184501845022</v>
      </c>
      <c r="E537" s="126">
        <f t="shared" si="57"/>
        <v>-0.21156153889803095</v>
      </c>
      <c r="F537" s="126">
        <f t="shared" si="58"/>
        <v>-5.0300879448674236E-2</v>
      </c>
      <c r="G537" s="126"/>
      <c r="H537" s="127"/>
      <c r="I537" s="73"/>
      <c r="J537" s="128">
        <v>537</v>
      </c>
      <c r="K537" s="129">
        <v>-2.8000000000000001E-2</v>
      </c>
      <c r="L537" s="129">
        <v>3170.1</v>
      </c>
      <c r="M537" s="126">
        <f t="shared" si="59"/>
        <v>-2.6923076923076925E-2</v>
      </c>
      <c r="N537" s="126">
        <f t="shared" si="55"/>
        <v>-6.0393802966101695E-2</v>
      </c>
      <c r="O537" s="126">
        <f t="shared" si="60"/>
        <v>3.1147887467405478E-2</v>
      </c>
      <c r="P537" s="126"/>
      <c r="Q537" s="126"/>
      <c r="R537" s="127"/>
    </row>
    <row r="538" spans="1:18" x14ac:dyDescent="0.25">
      <c r="A538" s="128">
        <v>538</v>
      </c>
      <c r="B538" s="129">
        <v>-0.253</v>
      </c>
      <c r="C538" s="129">
        <v>3175.9</v>
      </c>
      <c r="D538" s="126">
        <f t="shared" si="56"/>
        <v>-0.28007380073800736</v>
      </c>
      <c r="E538" s="126">
        <f t="shared" si="57"/>
        <v>-0.21168448429136164</v>
      </c>
      <c r="F538" s="126">
        <f t="shared" si="58"/>
        <v>-4.5736733256795239E-2</v>
      </c>
      <c r="G538" s="126"/>
      <c r="H538" s="127"/>
      <c r="I538" s="73"/>
      <c r="J538" s="128">
        <v>538</v>
      </c>
      <c r="K538" s="129">
        <v>-3.1E-2</v>
      </c>
      <c r="L538" s="129">
        <v>3176.1</v>
      </c>
      <c r="M538" s="126">
        <f t="shared" si="59"/>
        <v>-2.9807692307692306E-2</v>
      </c>
      <c r="N538" s="126">
        <f t="shared" si="55"/>
        <v>-6.0102489406779674E-2</v>
      </c>
      <c r="O538" s="126">
        <f t="shared" si="60"/>
        <v>2.7983162891134301E-2</v>
      </c>
      <c r="P538" s="126"/>
      <c r="Q538" s="126"/>
      <c r="R538" s="127"/>
    </row>
    <row r="539" spans="1:18" x14ac:dyDescent="0.25">
      <c r="A539" s="128">
        <v>539</v>
      </c>
      <c r="B539" s="129">
        <v>-0.249</v>
      </c>
      <c r="C539" s="129">
        <v>3181.9</v>
      </c>
      <c r="D539" s="126">
        <f t="shared" si="56"/>
        <v>-0.27564575645756456</v>
      </c>
      <c r="E539" s="126">
        <f t="shared" si="57"/>
        <v>-0.21180742968469232</v>
      </c>
      <c r="F539" s="126">
        <f t="shared" si="58"/>
        <v>-4.117258706491625E-2</v>
      </c>
      <c r="G539" s="126"/>
      <c r="H539" s="127"/>
      <c r="I539" s="73"/>
      <c r="J539" s="128">
        <v>539</v>
      </c>
      <c r="K539" s="129">
        <v>-3.4000000000000002E-2</v>
      </c>
      <c r="L539" s="129">
        <v>3182.1</v>
      </c>
      <c r="M539" s="126">
        <f t="shared" si="59"/>
        <v>-3.2692307692307694E-2</v>
      </c>
      <c r="N539" s="126">
        <f t="shared" si="55"/>
        <v>-5.9811175847457626E-2</v>
      </c>
      <c r="O539" s="126">
        <f t="shared" si="60"/>
        <v>2.4818438314863099E-2</v>
      </c>
      <c r="P539" s="126"/>
      <c r="Q539" s="126"/>
      <c r="R539" s="127"/>
    </row>
    <row r="540" spans="1:18" x14ac:dyDescent="0.25">
      <c r="A540" s="128">
        <v>540</v>
      </c>
      <c r="B540" s="129">
        <v>-0.24399999999999999</v>
      </c>
      <c r="C540" s="129">
        <v>3187.9</v>
      </c>
      <c r="D540" s="126">
        <f t="shared" si="56"/>
        <v>-0.27011070110701108</v>
      </c>
      <c r="E540" s="126">
        <f t="shared" si="57"/>
        <v>-0.21193037507802301</v>
      </c>
      <c r="F540" s="126">
        <f t="shared" si="58"/>
        <v>-3.5501429802926553E-2</v>
      </c>
      <c r="G540" s="126"/>
      <c r="H540" s="127"/>
      <c r="I540" s="73"/>
      <c r="J540" s="128">
        <v>540</v>
      </c>
      <c r="K540" s="129">
        <v>-3.5999999999999997E-2</v>
      </c>
      <c r="L540" s="129">
        <v>3188.1</v>
      </c>
      <c r="M540" s="126">
        <f t="shared" si="59"/>
        <v>-3.461538461538461E-2</v>
      </c>
      <c r="N540" s="126">
        <f t="shared" si="55"/>
        <v>-5.9519862288135605E-2</v>
      </c>
      <c r="O540" s="126">
        <f t="shared" si="60"/>
        <v>2.2615252200130394E-2</v>
      </c>
      <c r="P540" s="126"/>
      <c r="Q540" s="126"/>
      <c r="R540" s="127"/>
    </row>
    <row r="541" spans="1:18" x14ac:dyDescent="0.25">
      <c r="A541" s="128">
        <v>541</v>
      </c>
      <c r="B541" s="129">
        <v>-0.24099999999999999</v>
      </c>
      <c r="C541" s="129">
        <v>3193.9</v>
      </c>
      <c r="D541" s="126">
        <f t="shared" si="56"/>
        <v>-0.26678966789667896</v>
      </c>
      <c r="E541" s="126">
        <f t="shared" si="57"/>
        <v>-0.2120533204713537</v>
      </c>
      <c r="F541" s="126">
        <f t="shared" si="58"/>
        <v>-3.2044294681158263E-2</v>
      </c>
      <c r="G541" s="126"/>
      <c r="H541" s="127"/>
      <c r="I541" s="73"/>
      <c r="J541" s="128">
        <v>541</v>
      </c>
      <c r="K541" s="129">
        <v>-3.9E-2</v>
      </c>
      <c r="L541" s="129">
        <v>3194.1</v>
      </c>
      <c r="M541" s="126">
        <f t="shared" si="59"/>
        <v>-3.7499999999999999E-2</v>
      </c>
      <c r="N541" s="126">
        <f t="shared" si="55"/>
        <v>-5.9228548728813557E-2</v>
      </c>
      <c r="O541" s="126">
        <f t="shared" si="60"/>
        <v>1.9450527623859189E-2</v>
      </c>
      <c r="P541" s="126"/>
      <c r="Q541" s="126"/>
      <c r="R541" s="127"/>
    </row>
    <row r="542" spans="1:18" x14ac:dyDescent="0.25">
      <c r="A542" s="128">
        <v>542</v>
      </c>
      <c r="B542" s="129">
        <v>-0.23799999999999999</v>
      </c>
      <c r="C542" s="129">
        <v>3199.9</v>
      </c>
      <c r="D542" s="126">
        <f t="shared" si="56"/>
        <v>-0.26346863468634685</v>
      </c>
      <c r="E542" s="126">
        <f t="shared" si="57"/>
        <v>-0.21217626586468438</v>
      </c>
      <c r="F542" s="126">
        <f t="shared" si="58"/>
        <v>-2.8587159559389973E-2</v>
      </c>
      <c r="G542" s="126"/>
      <c r="H542" s="127"/>
      <c r="I542" s="73"/>
      <c r="J542" s="128">
        <v>542</v>
      </c>
      <c r="K542" s="129">
        <v>-4.2999999999999997E-2</v>
      </c>
      <c r="L542" s="129">
        <v>3200.1</v>
      </c>
      <c r="M542" s="126">
        <f t="shared" si="59"/>
        <v>-4.1346153846153845E-2</v>
      </c>
      <c r="N542" s="126">
        <f t="shared" si="55"/>
        <v>-5.8937235169491536E-2</v>
      </c>
      <c r="O542" s="126">
        <f t="shared" si="60"/>
        <v>1.5324264586049557E-2</v>
      </c>
      <c r="P542" s="126"/>
      <c r="Q542" s="126"/>
      <c r="R542" s="127"/>
    </row>
    <row r="543" spans="1:18" x14ac:dyDescent="0.25">
      <c r="A543" s="128">
        <v>543</v>
      </c>
      <c r="B543" s="129">
        <v>-0.23400000000000001</v>
      </c>
      <c r="C543" s="129">
        <v>3205.9</v>
      </c>
      <c r="D543" s="126">
        <f t="shared" si="56"/>
        <v>-0.2590405904059041</v>
      </c>
      <c r="E543" s="126">
        <f t="shared" si="57"/>
        <v>-0.21229921125801507</v>
      </c>
      <c r="F543" s="126">
        <f t="shared" si="58"/>
        <v>-2.4023013367511011E-2</v>
      </c>
      <c r="G543" s="126"/>
      <c r="H543" s="127"/>
      <c r="I543" s="73"/>
      <c r="J543" s="128">
        <v>543</v>
      </c>
      <c r="K543" s="129">
        <v>-4.4999999999999998E-2</v>
      </c>
      <c r="L543" s="129">
        <v>3206.1</v>
      </c>
      <c r="M543" s="126">
        <f t="shared" si="59"/>
        <v>-4.3269230769230768E-2</v>
      </c>
      <c r="N543" s="126">
        <f t="shared" si="55"/>
        <v>-5.8645921610169488E-2</v>
      </c>
      <c r="O543" s="126">
        <f t="shared" si="60"/>
        <v>1.3121078471316817E-2</v>
      </c>
      <c r="P543" s="126"/>
      <c r="Q543" s="126"/>
      <c r="R543" s="127"/>
    </row>
    <row r="544" spans="1:18" x14ac:dyDescent="0.25">
      <c r="A544" s="128">
        <v>544</v>
      </c>
      <c r="B544" s="129">
        <v>-0.23</v>
      </c>
      <c r="C544" s="129">
        <v>3211.9</v>
      </c>
      <c r="D544" s="126">
        <f t="shared" si="56"/>
        <v>-0.2546125461254613</v>
      </c>
      <c r="E544" s="126">
        <f t="shared" si="57"/>
        <v>-0.21242215665134576</v>
      </c>
      <c r="F544" s="126">
        <f t="shared" si="58"/>
        <v>-1.9458867175632017E-2</v>
      </c>
      <c r="G544" s="126"/>
      <c r="H544" s="127"/>
      <c r="I544" s="73"/>
      <c r="J544" s="128">
        <v>544</v>
      </c>
      <c r="K544" s="129">
        <v>-4.7E-2</v>
      </c>
      <c r="L544" s="129">
        <v>3212.1</v>
      </c>
      <c r="M544" s="126">
        <f t="shared" si="59"/>
        <v>-4.5192307692307698E-2</v>
      </c>
      <c r="N544" s="126">
        <f t="shared" si="55"/>
        <v>-5.8354608050847467E-2</v>
      </c>
      <c r="O544" s="126">
        <f t="shared" si="60"/>
        <v>1.0917892356584103E-2</v>
      </c>
      <c r="P544" s="126"/>
      <c r="Q544" s="126"/>
      <c r="R544" s="127"/>
    </row>
    <row r="545" spans="1:18" x14ac:dyDescent="0.25">
      <c r="A545" s="128">
        <v>545</v>
      </c>
      <c r="B545" s="129">
        <v>-0.22700000000000001</v>
      </c>
      <c r="C545" s="129">
        <v>3217.9</v>
      </c>
      <c r="D545" s="126">
        <f t="shared" si="56"/>
        <v>-0.25129151291512919</v>
      </c>
      <c r="E545" s="126">
        <f t="shared" si="57"/>
        <v>-0.21254510204467641</v>
      </c>
      <c r="F545" s="126">
        <f t="shared" si="58"/>
        <v>-1.6001732053863755E-2</v>
      </c>
      <c r="G545" s="126"/>
      <c r="H545" s="127"/>
      <c r="I545" s="73"/>
      <c r="J545" s="128">
        <v>545</v>
      </c>
      <c r="K545" s="129">
        <v>-0.05</v>
      </c>
      <c r="L545" s="129">
        <v>3218.1</v>
      </c>
      <c r="M545" s="126">
        <f t="shared" si="59"/>
        <v>-4.807692307692308E-2</v>
      </c>
      <c r="N545" s="126">
        <f t="shared" si="55"/>
        <v>-5.8063294491525419E-2</v>
      </c>
      <c r="O545" s="126">
        <f t="shared" si="60"/>
        <v>7.7531677803129003E-3</v>
      </c>
      <c r="P545" s="126"/>
      <c r="Q545" s="126"/>
      <c r="R545" s="127"/>
    </row>
    <row r="546" spans="1:18" x14ac:dyDescent="0.25">
      <c r="A546" s="128">
        <v>546</v>
      </c>
      <c r="B546" s="129">
        <v>-0.224</v>
      </c>
      <c r="C546" s="129">
        <v>3223.9</v>
      </c>
      <c r="D546" s="126">
        <f t="shared" si="56"/>
        <v>-0.24797047970479708</v>
      </c>
      <c r="E546" s="126">
        <f t="shared" si="57"/>
        <v>-0.2126680474380071</v>
      </c>
      <c r="F546" s="126">
        <f t="shared" si="58"/>
        <v>-1.2544596932095465E-2</v>
      </c>
      <c r="G546" s="126"/>
      <c r="H546" s="127"/>
      <c r="I546" s="73"/>
      <c r="J546" s="128">
        <v>546</v>
      </c>
      <c r="K546" s="129">
        <v>-5.0999999999999997E-2</v>
      </c>
      <c r="L546" s="129">
        <v>3224.1</v>
      </c>
      <c r="M546" s="126">
        <f t="shared" si="59"/>
        <v>-4.9038461538461538E-2</v>
      </c>
      <c r="N546" s="126">
        <f t="shared" si="55"/>
        <v>-5.7771980932203398E-2</v>
      </c>
      <c r="O546" s="126">
        <f t="shared" si="60"/>
        <v>6.5115201271186548E-3</v>
      </c>
      <c r="P546" s="126"/>
      <c r="Q546" s="126"/>
      <c r="R546" s="127"/>
    </row>
    <row r="547" spans="1:18" x14ac:dyDescent="0.25">
      <c r="A547" s="128">
        <v>547</v>
      </c>
      <c r="B547" s="129">
        <v>-0.219</v>
      </c>
      <c r="C547" s="129">
        <v>3229.9</v>
      </c>
      <c r="D547" s="126">
        <f t="shared" si="56"/>
        <v>-0.24243542435424356</v>
      </c>
      <c r="E547" s="126">
        <f t="shared" si="57"/>
        <v>-0.21279099283133779</v>
      </c>
      <c r="F547" s="126">
        <f t="shared" si="58"/>
        <v>-6.8734396701057698E-3</v>
      </c>
      <c r="G547" s="126"/>
      <c r="H547" s="127"/>
      <c r="I547" s="73"/>
      <c r="J547" s="128">
        <v>547</v>
      </c>
      <c r="K547" s="129">
        <v>-5.2999999999999999E-2</v>
      </c>
      <c r="L547" s="129">
        <v>3230.1</v>
      </c>
      <c r="M547" s="126">
        <f t="shared" si="59"/>
        <v>-5.0961538461538461E-2</v>
      </c>
      <c r="N547" s="126">
        <f t="shared" si="55"/>
        <v>-5.748066737288135E-2</v>
      </c>
      <c r="O547" s="126">
        <f t="shared" si="60"/>
        <v>4.3083340123859148E-3</v>
      </c>
      <c r="P547" s="126"/>
      <c r="Q547" s="126"/>
      <c r="R547" s="127"/>
    </row>
    <row r="548" spans="1:18" ht="15.75" thickBot="1" x14ac:dyDescent="0.3">
      <c r="A548" s="130">
        <v>548</v>
      </c>
      <c r="B548" s="131">
        <v>-0.216</v>
      </c>
      <c r="C548" s="131">
        <v>3235.9</v>
      </c>
      <c r="D548" s="132">
        <f t="shared" si="56"/>
        <v>-0.23911439114391145</v>
      </c>
      <c r="E548" s="132">
        <f t="shared" si="57"/>
        <v>-0.21291393822466848</v>
      </c>
      <c r="F548" s="132">
        <f t="shared" si="58"/>
        <v>-3.4163045483374785E-3</v>
      </c>
      <c r="G548" s="132"/>
      <c r="H548" s="133"/>
      <c r="I548" s="73"/>
      <c r="J548" s="130">
        <v>548</v>
      </c>
      <c r="K548" s="131">
        <v>-5.6000000000000001E-2</v>
      </c>
      <c r="L548" s="131">
        <v>3236.1</v>
      </c>
      <c r="M548" s="132">
        <f t="shared" si="59"/>
        <v>-5.3846153846153849E-2</v>
      </c>
      <c r="N548" s="132">
        <f t="shared" si="55"/>
        <v>-5.7189353813559329E-2</v>
      </c>
      <c r="O548" s="132">
        <f t="shared" si="60"/>
        <v>1.1436094361147386E-3</v>
      </c>
      <c r="P548" s="132"/>
      <c r="Q548" s="132"/>
      <c r="R548" s="133"/>
    </row>
  </sheetData>
  <mergeCells count="11">
    <mergeCell ref="A1:R3"/>
    <mergeCell ref="J12:J17"/>
    <mergeCell ref="A5:H6"/>
    <mergeCell ref="A8:B8"/>
    <mergeCell ref="A9:B9"/>
    <mergeCell ref="A10:B10"/>
    <mergeCell ref="A12:A17"/>
    <mergeCell ref="J5:R6"/>
    <mergeCell ref="J8:K8"/>
    <mergeCell ref="J9:K9"/>
    <mergeCell ref="J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tofyfikat</vt:lpstr>
      <vt:lpstr>Read me</vt:lpstr>
      <vt:lpstr>Torrefaction process</vt:lpstr>
      <vt:lpstr>Proximate analysis</vt:lpstr>
      <vt:lpstr>TGA - isothermal condition</vt:lpstr>
      <vt:lpstr>TGA - non-isothermal condition</vt:lpstr>
      <vt:lpstr>DSC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Hnat</dc:creator>
  <cp:lastModifiedBy>Kacper_1</cp:lastModifiedBy>
  <cp:lastPrinted>2018-04-09T17:14:20Z</cp:lastPrinted>
  <dcterms:created xsi:type="dcterms:W3CDTF">2017-10-11T12:51:54Z</dcterms:created>
  <dcterms:modified xsi:type="dcterms:W3CDTF">2020-05-29T15:53:18Z</dcterms:modified>
</cp:coreProperties>
</file>